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15600" windowHeight="11160" activeTab="1"/>
  </bookViews>
  <sheets>
    <sheet name="PLANILHA ORÇAMENTÁRIA" sheetId="1" r:id="rId1"/>
    <sheet name="CRONOGRAMA FÍSICO-FINANCEIRO" sheetId="2" r:id="rId2"/>
  </sheets>
  <externalReferences>
    <externalReference r:id="rId3"/>
  </externalReferences>
  <definedNames>
    <definedName name="TIPOORCAMENTO" hidden="1">IF(VALUE([1]MENU!$O$3)=2,"Licitado","Proposto")</definedName>
    <definedName name="_xlnm.Print_Titles" localSheetId="0">'PLANILHA ORÇAMENTÁRIA'!$1:$6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17" i="2" l="1"/>
  <c r="I44" i="2"/>
  <c r="C42" i="2"/>
  <c r="N43" i="2" s="1"/>
  <c r="C40" i="2"/>
  <c r="M41" i="2" s="1"/>
  <c r="O41" i="2" s="1"/>
  <c r="C38" i="2"/>
  <c r="L39" i="2" s="1"/>
  <c r="C36" i="2"/>
  <c r="M37" i="2" s="1"/>
  <c r="C34" i="2"/>
  <c r="M35" i="2" s="1"/>
  <c r="C32" i="2"/>
  <c r="L33" i="2" s="1"/>
  <c r="C30" i="2"/>
  <c r="N31" i="2" s="1"/>
  <c r="C28" i="2"/>
  <c r="M29" i="2" s="1"/>
  <c r="C26" i="2"/>
  <c r="H27" i="2" s="1"/>
  <c r="C24" i="2"/>
  <c r="F25" i="2" s="1"/>
  <c r="C22" i="2"/>
  <c r="E23" i="2" s="1"/>
  <c r="C20" i="2"/>
  <c r="N21" i="2" s="1"/>
  <c r="C18" i="2"/>
  <c r="H19" i="2" s="1"/>
  <c r="C16" i="2"/>
  <c r="C14" i="2"/>
  <c r="H15" i="2" s="1"/>
  <c r="C12" i="2"/>
  <c r="F13" i="2" s="1"/>
  <c r="C10" i="2"/>
  <c r="C8" i="2"/>
  <c r="D9" i="2" s="1"/>
  <c r="O9" i="2" s="1"/>
  <c r="G15" i="2" l="1"/>
  <c r="M33" i="2"/>
  <c r="L35" i="2"/>
  <c r="D27" i="2"/>
  <c r="N27" i="2"/>
  <c r="M43" i="2"/>
  <c r="O43" i="2" s="1"/>
  <c r="G27" i="2"/>
  <c r="F27" i="2"/>
  <c r="E27" i="2"/>
  <c r="N33" i="2"/>
  <c r="E15" i="2"/>
  <c r="N25" i="2"/>
  <c r="L29" i="2"/>
  <c r="F19" i="2"/>
  <c r="M25" i="2"/>
  <c r="M31" i="2"/>
  <c r="F15" i="2"/>
  <c r="G19" i="2"/>
  <c r="D15" i="2"/>
  <c r="E25" i="2"/>
  <c r="K33" i="2"/>
  <c r="O33" i="2" s="1"/>
  <c r="L15" i="2"/>
  <c r="E19" i="2"/>
  <c r="M21" i="2"/>
  <c r="J25" i="2"/>
  <c r="L27" i="2"/>
  <c r="N29" i="2"/>
  <c r="K39" i="2"/>
  <c r="L37" i="2"/>
  <c r="L21" i="2"/>
  <c r="L25" i="2"/>
  <c r="N37" i="2"/>
  <c r="K25" i="2"/>
  <c r="K15" i="2"/>
  <c r="K19" i="2"/>
  <c r="D23" i="2"/>
  <c r="O23" i="2" s="1"/>
  <c r="H25" i="2"/>
  <c r="H44" i="2" s="1"/>
  <c r="K27" i="2"/>
  <c r="K35" i="2"/>
  <c r="N39" i="2"/>
  <c r="M27" i="2"/>
  <c r="J15" i="2"/>
  <c r="J19" i="2"/>
  <c r="G25" i="2"/>
  <c r="J27" i="2"/>
  <c r="L31" i="2"/>
  <c r="N35" i="2"/>
  <c r="M39" i="2"/>
  <c r="D25" i="2"/>
  <c r="D13" i="2"/>
  <c r="C44" i="2"/>
  <c r="E13" i="2"/>
  <c r="G13" i="2"/>
  <c r="O31" i="2" l="1"/>
  <c r="O29" i="2"/>
  <c r="F44" i="2"/>
  <c r="O37" i="2"/>
  <c r="E44" i="2"/>
  <c r="O39" i="2"/>
  <c r="O15" i="2"/>
  <c r="O21" i="2"/>
  <c r="O27" i="2"/>
  <c r="D44" i="2"/>
  <c r="D45" i="2" s="1"/>
  <c r="O13" i="2"/>
  <c r="G44" i="2"/>
  <c r="N44" i="2"/>
  <c r="J44" i="2"/>
  <c r="O35" i="2"/>
  <c r="M44" i="2"/>
  <c r="O25" i="2"/>
  <c r="O19" i="2"/>
  <c r="K44" i="2"/>
  <c r="L44" i="2"/>
  <c r="E45" i="2" l="1"/>
  <c r="F45" i="2" s="1"/>
  <c r="G45" i="2" s="1"/>
  <c r="H45" i="2" s="1"/>
  <c r="I45" i="2" s="1"/>
  <c r="J45" i="2" s="1"/>
  <c r="K45" i="2" s="1"/>
  <c r="L45" i="2" s="1"/>
  <c r="M45" i="2" s="1"/>
  <c r="N45" i="2" s="1"/>
  <c r="O44" i="2"/>
</calcChain>
</file>

<file path=xl/sharedStrings.xml><?xml version="1.0" encoding="utf-8"?>
<sst xmlns="http://schemas.openxmlformats.org/spreadsheetml/2006/main" count="954" uniqueCount="472">
  <si>
    <t>SINAPI</t>
  </si>
  <si>
    <t>PREVIJAN</t>
  </si>
  <si>
    <t>-</t>
  </si>
  <si>
    <t>BDI 1</t>
  </si>
  <si>
    <t>Instalção da Obra</t>
  </si>
  <si>
    <t>SUDECAP</t>
  </si>
  <si>
    <t>01.06.01</t>
  </si>
  <si>
    <t>PADRÃO CEMIG PROVISÓRIO TIPO C3, DEMANDA PROVÁVEL DE 23,1 ATÉ 27,0KW (3F+N)</t>
  </si>
  <si>
    <t>UN</t>
  </si>
  <si>
    <t>01.06.05</t>
  </si>
  <si>
    <t>PADRAO COPASA - KIT CAVALTE METAL E REGISTRO 3/4"</t>
  </si>
  <si>
    <t>01.17.01</t>
  </si>
  <si>
    <t>GABARITO</t>
  </si>
  <si>
    <t>M</t>
  </si>
  <si>
    <t>03.01.01</t>
  </si>
  <si>
    <t>CAPINA MANUAL DE TERRENO</t>
  </si>
  <si>
    <t>M2</t>
  </si>
  <si>
    <t>03.13.01</t>
  </si>
  <si>
    <t>DMT  &lt;= 1 KM</t>
  </si>
  <si>
    <t>M3</t>
  </si>
  <si>
    <t>Fundação e Estrutura em concreto</t>
  </si>
  <si>
    <t>40.20.07</t>
  </si>
  <si>
    <t>FORMA DE TABUA DE PINHO DE 3a. TIPO C (5 APROV.)</t>
  </si>
  <si>
    <t>04.15.21</t>
  </si>
  <si>
    <t>AÇO CA-50    D = 6,3 MM</t>
  </si>
  <si>
    <t>KG</t>
  </si>
  <si>
    <t>04.15.22</t>
  </si>
  <si>
    <t>AÇO CA-50    D = 8 MM</t>
  </si>
  <si>
    <t>04.15.23</t>
  </si>
  <si>
    <t>AÇO CA-50    D = 10 MM</t>
  </si>
  <si>
    <t>06.03.24</t>
  </si>
  <si>
    <t>AÇO CA-50    D = 12,5 MM (LAJES)</t>
  </si>
  <si>
    <t>06.05.25</t>
  </si>
  <si>
    <t>FCK &gt;= 25 MPA, BRITA CALCÁRIA, PREPARADO EM OBRA E LANÇADO EM ESTRUTURA</t>
  </si>
  <si>
    <t>40.32.07</t>
  </si>
  <si>
    <t>ESCAVACAO MANUAL 1,5 &lt; H &lt;= 3,0 M</t>
  </si>
  <si>
    <t>Contenções</t>
  </si>
  <si>
    <t>Alvenarias e Divisões</t>
  </si>
  <si>
    <t>87479</t>
  </si>
  <si>
    <t>ALVENARIA DE VEDAÇÃO DE BLOCOS CERÂMICOS FURADOS NA VERTICAL DE 14X19X39CM (ESPESSURA 14CM) DE PAREDES COM ÁREA LÍQUIDA MAIOR OU IGUAL A 6M² SEM VÃOS E ARGAMASSA DE ASSENTAMENTO COM PREPARO EM BETONEIRA. AF_06/2014</t>
  </si>
  <si>
    <t>87873</t>
  </si>
  <si>
    <t>CHAPISCO APLICADO EM ALVENARIAS E ESTRUTURAS DE CONCRETO INTERNAS, COM ROLO PARA TEXTURA ACRÍLICA.  ARGAMASSA TRAÇO 1:4 E EMULSÃO POLIMÉRICA (ADESIVO) COM PREPARO MANUAL. AF_06/2014</t>
  </si>
  <si>
    <t>Coberturas e Forro</t>
  </si>
  <si>
    <t>08.22.01</t>
  </si>
  <si>
    <t>EM PLACAS 60 X 60 CM, LISO</t>
  </si>
  <si>
    <t>08.12.40</t>
  </si>
  <si>
    <t>GALVANIZADA TRAPEZOIDAL E=0,50MM SIMPLES</t>
  </si>
  <si>
    <t>100378</t>
  </si>
  <si>
    <t>FABRICAÇÃO E INSTALAÇÃO DE TESOURA (INTEIRA OU MEIA) EM AÇO, VÃOS MAIORES QUE 6,0 M E MENORES QUE 12,0 M, INCLUSO IÇAMENTO. AF_07/2019</t>
  </si>
  <si>
    <t>08.09.05</t>
  </si>
  <si>
    <t>ONDULADA E= 5,00 MM</t>
  </si>
  <si>
    <t>Impermeabilização e Isolamentos</t>
  </si>
  <si>
    <t>09.12.01</t>
  </si>
  <si>
    <t>PINTURA COM TINTA ASFALTICA IMPERMEABILIZANTE DILUIDA EM SOLVENTE, PARA MATERIAIS CIMENTICIOS, METAL E MADEIRA</t>
  </si>
  <si>
    <t>Instalações Hidro-Sanitárias</t>
  </si>
  <si>
    <t>100860</t>
  </si>
  <si>
    <t>CHUVEIRO ELÉTRICO COMUM CORPO PLÁSTICO, TIPO DUCHA  FORNECIMENTO E INSTALAÇÃO. AF_01/2020</t>
  </si>
  <si>
    <t>10.27.23</t>
  </si>
  <si>
    <t>DUCHINHA ACQUA-JET  C-2195 DL         FABRIMAR/EQUIVALENTE</t>
  </si>
  <si>
    <t>10.24.17</t>
  </si>
  <si>
    <t>DE JARDIM 1128-MY D=3/4" FABRIMAR/EQUIVALENTE</t>
  </si>
  <si>
    <t>86910</t>
  </si>
  <si>
    <t>TORNEIRA CROMADA TUBO MÓVEL, DE PAREDE, 1/2 OU 3/4, PARA PIA DE COZINHA, PADRÃO MÉDIO - FORNECIMENTO E INSTALAÇÃO. AF_01/2020</t>
  </si>
  <si>
    <t>86916</t>
  </si>
  <si>
    <t>TORNEIRA PLÁSTICA 3/4 PARA TANQUE - FORNECIMENTO E INSTALAÇÃO. AF_01/2020</t>
  </si>
  <si>
    <t>86906</t>
  </si>
  <si>
    <t>TORNEIRA CROMADA DE MESA, 1/2 OU 3/4, PARA LAVATÓRIO, PADRÃO POPULAR - FORNECIMENTO E INSTALAÇÃO. AF_01/2020</t>
  </si>
  <si>
    <t>86931</t>
  </si>
  <si>
    <t>VASO SANITÁRIO SIFONADO COM CAIXA ACOPLADA LOUÇA BRANCA, INCLUSO ENGATE FLEXÍVEL EM PLÁSTICO BRANCO, 1/2  X 40CM - FORNECIMENTO E INSTALAÇÃO. AF_01/2020</t>
  </si>
  <si>
    <t>76.30.02</t>
  </si>
  <si>
    <t xml:space="preserve">CAIXA GORDURA DUPLA, CONCRETO PRE MOLDADO, CIRCULAR, COM TAMPA, D = 60* CM     </t>
  </si>
  <si>
    <t>19.15.02</t>
  </si>
  <si>
    <t>CAIXA DE DRENAGEM DE INSPEÇÃO/PASSAGEM EM ALVENARIA (50X50X60CM), REVESTIMENTO EM ARGAMASSA COM ADITIVO IMPERMEABILIZANTE, COM TAMPA EM GRELHA, INCLUSIVE ESCAVAÇÃO, REATERRO E TRANSPORTE E RETIRADA DO MATERIAL ESCAVADO (EM CAÇAMBA)</t>
  </si>
  <si>
    <t>10.90.16</t>
  </si>
  <si>
    <t>REGISTRO GLOBO FECHO RAPIDO 3/4"</t>
  </si>
  <si>
    <t>90371</t>
  </si>
  <si>
    <t>REGISTRO DE ESFERA VS FECHO RAPIDO 3/4</t>
  </si>
  <si>
    <t>10.22.02</t>
  </si>
  <si>
    <t>REGISTRO GAVETA BRUTO 1510-B 3/4"FABRIMAR /EQUIVALENTE</t>
  </si>
  <si>
    <t>103046</t>
  </si>
  <si>
    <t>REGISTRO DE PRESSAO PVC S30 ROSCAVEL 3/4"</t>
  </si>
  <si>
    <t>103042</t>
  </si>
  <si>
    <t>REGISTRO DE ESFERA PVC, COM BORBOLETA, COM ROSCA EXTERNA, DE 3/4"</t>
  </si>
  <si>
    <t>73.41.81</t>
  </si>
  <si>
    <t>BOLSA DE LIGAÇÃO DE BORRACHA PARA VASO SANTÁRIO (DIÂMETRO DA SEÇÃO: 1.1/2")</t>
  </si>
  <si>
    <t>10.35.22</t>
  </si>
  <si>
    <t>CAIXA SIFONADA MONTADA GRELHA ALUM.QUADRADA 150x150x50mm</t>
  </si>
  <si>
    <t>86886</t>
  </si>
  <si>
    <t>ENGATE / RABICHO FLEXIVEL INOX 1/2 " X 30 CM</t>
  </si>
  <si>
    <t>86884</t>
  </si>
  <si>
    <t>ENGATE FLEXIVEL PVC TIGRE 1/2" x 30cm</t>
  </si>
  <si>
    <t>86882</t>
  </si>
  <si>
    <t>SIFAO PLASTICO UNIVERSAL TIPO COPO</t>
  </si>
  <si>
    <t>86883</t>
  </si>
  <si>
    <t>SIFAO FLEXIVEL VERTICAL TIGRE 1.1/2" x 40mm</t>
  </si>
  <si>
    <t>73.52.05</t>
  </si>
  <si>
    <t>VALVULA P/ LAVATORIO 1601 FABRIMAR OU EQUIVALENTE</t>
  </si>
  <si>
    <t>10.25.02</t>
  </si>
  <si>
    <t>VALVULA PARA PIA DECA MOD.1600</t>
  </si>
  <si>
    <t>86877</t>
  </si>
  <si>
    <t>VALVULA PARA TANQUE</t>
  </si>
  <si>
    <t>89546</t>
  </si>
  <si>
    <t>BUCHA DE REDUCAO DE PVC, SOLDAVEL, LONGA, 50 X 40 MM, PARA ESGOTO PREDIAL</t>
  </si>
  <si>
    <t>89504</t>
  </si>
  <si>
    <t>CURVA 45 PVC RIGIDO SOLDAVEL 50mm</t>
  </si>
  <si>
    <t>89811</t>
  </si>
  <si>
    <t>CURVA 90 PVC CURTA ESGOTO SERIE NORMAL 100mm</t>
  </si>
  <si>
    <t>89728</t>
  </si>
  <si>
    <t>CURVA PVC CURTA 90 GRAUS, DN 40 MM, PARA ESGOTO PREDIAL</t>
  </si>
  <si>
    <t>89726</t>
  </si>
  <si>
    <t>JOELHO 45 GRAUS, PVC, SERIE NORMAL, ESGOTO PREDIAL, DN 40 MM, JUNTA SOLDÁVEL, FORNECIDO E INSTALADO EM RAMAL DE DESCARGA OU RAMAL DE ESGOTO SANITÁRIO. AF_12/2014</t>
  </si>
  <si>
    <t>89802</t>
  </si>
  <si>
    <t>JOELHO 45 GRAUS, PVC, SERIE NORMAL, ESGOTO PREDIAL, DN 50 MM, JUNTA ELÁSTICA, FORNECIDO E INSTALADO EM PRUMADA DE ESGOTO SANITÁRIO OU VENTILAÇÃO. AF_12/2014</t>
  </si>
  <si>
    <t>89809</t>
  </si>
  <si>
    <t>JOELHO 90 GRAUS, PVC, SERIE NORMAL, ESGOTO PREDIAL, DN 100 MM, JUNTA ELÁSTICA, FORNECIDO E INSTALADO EM PRUMADA DE ESGOTO SANITÁRIO OU VENTILAÇÃO. AF_12/2014</t>
  </si>
  <si>
    <t>89801</t>
  </si>
  <si>
    <t>JOELHO 90 GRAUS, PVC, SERIE NORMAL, ESGOTO PREDIAL, DN 50 MM, JUNTA ELÁSTICA, FORNECIDO E INSTALADO EM PRUMADA DE ESGOTO SANITÁRIO OU VENTILAÇÃO. AF_12/2014</t>
  </si>
  <si>
    <t>89731</t>
  </si>
  <si>
    <t>JOELHO 90 PVC ESGOTO 40mm</t>
  </si>
  <si>
    <t>SINAPI-I</t>
  </si>
  <si>
    <t>3659</t>
  </si>
  <si>
    <t>JUNCAO SIMPLES, PVC, DN 100 X 50 MM, SERIE NORMAL PARA ESGOTO PREDIAL</t>
  </si>
  <si>
    <t xml:space="preserve">UN    </t>
  </si>
  <si>
    <t>89797</t>
  </si>
  <si>
    <t>JUNCAO SIMPLES, PVC SERIE R, DN 100 X 100 MM, PARA ESGOTO PREDIAL</t>
  </si>
  <si>
    <t>89563</t>
  </si>
  <si>
    <t>JUNCAO PVC SIMPLES ESGOTO NORMAL 50mm</t>
  </si>
  <si>
    <t>89753</t>
  </si>
  <si>
    <t>LUVA PVC SIMPLES ESGOTO SERIE NORMAL 50mm</t>
  </si>
  <si>
    <t>10.48.40</t>
  </si>
  <si>
    <t>TERMINAL DE VENTILACAO PVC 50mm</t>
  </si>
  <si>
    <t>10.10.02</t>
  </si>
  <si>
    <t>TUBO PVC ESGOTO 50mm</t>
  </si>
  <si>
    <t>10.10.04</t>
  </si>
  <si>
    <t>TUBO PVC ESGOTO 100mm</t>
  </si>
  <si>
    <t>10.12.01</t>
  </si>
  <si>
    <t>TUBO PVC ESGOTO 40mm</t>
  </si>
  <si>
    <t>89784</t>
  </si>
  <si>
    <t>TE ESGOTO SANITARIO PVC SERIE NORMAL 50 x 50mm</t>
  </si>
  <si>
    <t>74.51.23</t>
  </si>
  <si>
    <t>COLAR DE TOMADA PVC 32 x 3/4"</t>
  </si>
  <si>
    <t>89412</t>
  </si>
  <si>
    <t>JOELHO 90 PVC SOLDAVEL E COM ROSCA 25mm x 3/4"</t>
  </si>
  <si>
    <t>90373</t>
  </si>
  <si>
    <t>JOELHO 90 REDUCAO PVC SOLDA/ROSCA DE LATAO 25mmx1/2"</t>
  </si>
  <si>
    <t>89378</t>
  </si>
  <si>
    <t>LUVA PVC/LATAO SOLDA/ROSCA DIAM. 25mmx3/4"</t>
  </si>
  <si>
    <t>94703</t>
  </si>
  <si>
    <t>ADAPTADOR PVC ROSCA C/FLANGES E ANEL DE VEDACAO PARA CAIXA D'AGUA 25mm x 3/4"</t>
  </si>
  <si>
    <t>94783</t>
  </si>
  <si>
    <t>ADAPTADOR PVC ROSCA C/FLANGES E ANEL DE VEDACAO PARA CAIXA D'AGUA 20mm x 1/2"</t>
  </si>
  <si>
    <t>94704</t>
  </si>
  <si>
    <t>ADAPTADOR PVC SOLDAVEL, COM FLANGES LIVRES, 32 MM X 1", PARA CAIXA D' AGUA</t>
  </si>
  <si>
    <t>94656</t>
  </si>
  <si>
    <t>ADAPTADOR CURTO COM BOLSA E ROSCA PARA REGISTRO, PVC, SOLDÁVEL, DN  25 MM X 3/4 , INSTALADO EM RESERVAÇÃO DE ÁGUA DE EDIFICAÇÃO QUE POSSUA RESERVATÓRIO DE FIBRA/FIBROCIMENTO   FORNECIMENTO E INSTALAÇÃO. AF_06/2016</t>
  </si>
  <si>
    <t>96702</t>
  </si>
  <si>
    <t>BUCHA REDUCAO CURTA PVC SOLDAVEL 32x25mm</t>
  </si>
  <si>
    <t>89363</t>
  </si>
  <si>
    <t>JOELHO 45 PVC SOLDAVEL 25mm</t>
  </si>
  <si>
    <t>89362</t>
  </si>
  <si>
    <t>JOELHO 90 PVC AGUA RIGIDO SOLDAVEL 25mm TIGRE</t>
  </si>
  <si>
    <t>89367</t>
  </si>
  <si>
    <t>JOELHO 90 PVC SOLDAVEL 32mm AGUA FRIA</t>
  </si>
  <si>
    <t>94674</t>
  </si>
  <si>
    <t>JOELHO REDUCAO 90 PVC SOLDAVEL 32 x 25mm</t>
  </si>
  <si>
    <t>89380</t>
  </si>
  <si>
    <t>LUVA REDUCAO PVC SOLDAVEL DIAM. 32x25mm</t>
  </si>
  <si>
    <t>LUVA PVC SOLDAVEL DIAM. 25mm</t>
  </si>
  <si>
    <t>89386</t>
  </si>
  <si>
    <t>LUVA PVC SOLDAVEL 32mm</t>
  </si>
  <si>
    <t>89402</t>
  </si>
  <si>
    <t>TUBO PVC AGUA SOLDAVEL 25mm</t>
  </si>
  <si>
    <t>89403</t>
  </si>
  <si>
    <t>TUBO PVC, SOLDAVEL, DN 32 MM, AGUA FRIA (NBR-5648)</t>
  </si>
  <si>
    <t>89395</t>
  </si>
  <si>
    <t>TE PVC SOLDAVEL 25mm</t>
  </si>
  <si>
    <t>89398</t>
  </si>
  <si>
    <t>TE PVC SOLDAVEL 32mm</t>
  </si>
  <si>
    <t>94672</t>
  </si>
  <si>
    <t>JOELHO PVC, SOLDAVEL, COM BUCHA DE LATAO, 90 GRAUS, 25 MM X 3/4", PARA AGUA FRIA PREDIAL</t>
  </si>
  <si>
    <t>JOELHO PVC, SOLDAVEL, COM BUCHA DE LATAO, 90 GRAUS, 25 MM X 1/2", PARA AGUA FRIA PREDIAL</t>
  </si>
  <si>
    <t>89373</t>
  </si>
  <si>
    <t>LUVA DE REDUCAO SOLDAVEL, PVC, 25 MM X 20 MM, PARA AGUA FRIA PREDIAL</t>
  </si>
  <si>
    <t>10.35.52</t>
  </si>
  <si>
    <t>CAIXA D'AGUA POLIETILENO COM TAMPA 1000 L</t>
  </si>
  <si>
    <t>Instalações Elétricas</t>
  </si>
  <si>
    <t>97617</t>
  </si>
  <si>
    <t>LÂMPADA TUBULAR FLUORESCENTE, BASE G13, POTÊNCIA 40W, FORNECIMENTO E INSTALAÇÃO, EXCLUSIVE REATOR E LUMINÁRIA</t>
  </si>
  <si>
    <t>74.08.25</t>
  </si>
  <si>
    <t>CAIXA DE EMBUTIR EM PVC 2X4" TIGRE OU EQUIVALENTE</t>
  </si>
  <si>
    <t>92023</t>
  </si>
  <si>
    <t>INTERRUPTOR SIMPLES (1 MÓDULO) COM 1 TOMADA DE EMBUTIR 2P+T 10 A,  INCLUINDO SUPORTE E PLACA - FORNECIMENTO E INSTALAÇÃO. AF_12/2015</t>
  </si>
  <si>
    <t>97584</t>
  </si>
  <si>
    <t>LUMINARIA DE SOBREPOR EM CHAPA DE ACO PARA 1 LAMPADA FLUORESCENTE DE *36* W, ALETADA, COMPLETA (LAMPADA E REATOR INCLUSOS)</t>
  </si>
  <si>
    <t>91914</t>
  </si>
  <si>
    <t>CURVA 90 GRAUS PARA ELETRODUTO, PVC, ROSCÁVEL, DN 25 MM (3/4"), PARA CIRCUITOS TERMINAIS, INSTALADA EM PAREDE - FORNECIMENTO E INSTALAÇÃO. AF_12/2015</t>
  </si>
  <si>
    <t>95727</t>
  </si>
  <si>
    <t>ELETRODUTO RÍGIDO SOLDÁVEL, PVC, DN 25 MM (3/4??), APARENTE, INSTALADO EM TETO - FORNECIMENTO E INSTALAÇÃO. AF_11/2016_P</t>
  </si>
  <si>
    <t>91966</t>
  </si>
  <si>
    <t>INTERRUPTORES PARALELOS (3 MODULOS) 10A, 250V, CONJUNTO MONTADO PARA EMBUTIR 4" X 2" (PLACA + SUPORTE + MODULO)</t>
  </si>
  <si>
    <t>74.24.12</t>
  </si>
  <si>
    <t>INTERRUPTORES SIMPLES (2 MODULOS) 10A, 250V, CONJUNTO MONTADO PARA EMBUTIR 4" X 2" (PLACA + SUPORTE + MODULOS)</t>
  </si>
  <si>
    <t>91953</t>
  </si>
  <si>
    <t>INTERRUPTOR SIMPLES (1 MÓDULO), 10A/250V, INCLUINDO SUPORTE E PLACA - FORNECIMENTO E INSTALAÇÃO. AF_12/2015</t>
  </si>
  <si>
    <t>74.37.05</t>
  </si>
  <si>
    <t>LAMPADA LED 10 W BIVOLT BRANCA, FORMATO TRADICIONAL (BASE E27)</t>
  </si>
  <si>
    <t>97590</t>
  </si>
  <si>
    <t>LUMINARIA DE EMBUTIR PLAFON 18W LED BRANCO FRIO 22,5x22,5</t>
  </si>
  <si>
    <t>97610</t>
  </si>
  <si>
    <t>11.14.25</t>
  </si>
  <si>
    <t>CAIXA DE LIGAÇÃO PARA ELETRODUTO FLEXÍVEL/ RÍGIDO FUNDO MÓVEL E SUPORTE PARA LAJOTA ( APLICAÇÃO: EMBUTIR| MATERIAL: PVC| COMPRIMENTO: 4"[105MM]| LARGURA: 4"[105MM]| PROFUNDIDADE*: 60MM| FORMATO: OCTOGONAL| COMPRIMENTO SUPORTE LAJOTA*: 310MM)*MEDIDAS REFERENCIAIS APROXIMADAS</t>
  </si>
  <si>
    <t>100921</t>
  </si>
  <si>
    <t>REATOR PARTIDA RAPIDA DUPLO P/LAMP.FLUORESCENTE 2x40W-127V</t>
  </si>
  <si>
    <t>100919</t>
  </si>
  <si>
    <t>LUMINARIA DE SOBREPOR FLUORESCENTE 2x27W E27 COMPACTA</t>
  </si>
  <si>
    <t>983</t>
  </si>
  <si>
    <t>CABO DE COBRE, RIGIDO, CLASSE 2, ISOLACAO EM PVC/A, ANTICHAMA BWF-B, 1 CONDUTOR, 450/750 V, SECAO NOMINAL 1,5 MM2</t>
  </si>
  <si>
    <t xml:space="preserve">M     </t>
  </si>
  <si>
    <t>984</t>
  </si>
  <si>
    <t>CABO DE COBRE, RIGIDO, CLASSE 2, ISOLACAO EM PVC/A, ANTICHAMA BWF-B, 1 CONDUTOR, 450/750 V, SECAO NOMINAL 2,5 MM2</t>
  </si>
  <si>
    <t>1003</t>
  </si>
  <si>
    <t>CABO DE COBRE, RIGIDO, CLASSE 2, ISOLACAO EM PVC/A, ANTICHAMA BWF-B, 1 CONDUTOR, 450/750 V, SECAO NOMINAL 4 MM2</t>
  </si>
  <si>
    <t>1008</t>
  </si>
  <si>
    <t>CABO DE COBRE, RIGIDO, CLASSE 2, ISOLACAO EM PVC/A, ANTICHAMA BWF-B, 1 CONDUTOR, 450/750 V, SECAO NOMINAL 6 MM2</t>
  </si>
  <si>
    <t>912</t>
  </si>
  <si>
    <t>CABO DE COBRE UNIPOLAR 35 MM2, BLINDADO, ISOLACAO 6/10 KV EPR, COBERTURA EM PVC</t>
  </si>
  <si>
    <t>96986</t>
  </si>
  <si>
    <t>HASTE ATERRAMENTO ACO SAE 1020 REVESTIDA COBRE 3/4"x3,0m</t>
  </si>
  <si>
    <t>CAIXA DE INSPECAO PVC SUSPENSA PARA ATERRAMENTO</t>
  </si>
  <si>
    <t>93653</t>
  </si>
  <si>
    <t>DISJUNTOR MONOPOLAR TIPO DIN, CORRENTE NOMINAL DE 10A - FORNECIMENTO E INSTALAÇÃO. AF_10/2020</t>
  </si>
  <si>
    <t>93654</t>
  </si>
  <si>
    <t>DISJUNTOR MONOPOLAR TIPO DIN, CORRENTE NOMINAL DE 16A - FORNECIMENTO E INSTALAÇÃO. AF_10/2020</t>
  </si>
  <si>
    <t>93655</t>
  </si>
  <si>
    <t>DISJUNTOR MONOPOLAR TIPO DIN, CORRENTE NOMINAL DE 20A - FORNECIMENTO E INSTALAÇÃO. AF_10/2020</t>
  </si>
  <si>
    <t>93658</t>
  </si>
  <si>
    <t>DISJUNTOR MONOPOLAR TIPO DIN, CORRENTE NOMINAL DE 40A - FORNECIMENTO E INSTALAÇÃO. AF_10/2020</t>
  </si>
  <si>
    <t>93659</t>
  </si>
  <si>
    <t>DISJUNTOR MONOPOLAR TIPO DIN, CORRENTE NOMINAL DE 100A - FORNECIMENTO E INSTALAÇÃO. AF_10/2020</t>
  </si>
  <si>
    <t>12042</t>
  </si>
  <si>
    <t>QUADRO DE DISTRIBUICAO COM BARRAMENTO TRIFASICO, DE EMBUTIR, EM CHAPA DE ACO GALVANIZADO, PARA 48 DISJUNTORES DIN, 100 A</t>
  </si>
  <si>
    <t>Esquadria de Madeira</t>
  </si>
  <si>
    <t>91011</t>
  </si>
  <si>
    <t>KIT PORTA PRONTA DE MADEIRA, FOLHA LEVE (NBR 15930) DE 80x210cm E=35mm NUCLEO COLMEIA, ESTRUTURA USINADA PARA FECHADURA, CAPA LISA EM HDF, ACABAMENTO EM PRIMER PARA PINTURA COM MARCO, ALIZARES E DOBRADICAS</t>
  </si>
  <si>
    <t>Serralheria</t>
  </si>
  <si>
    <t>99861</t>
  </si>
  <si>
    <t>GRADIL EXTERNO DE PROTECAO EM FERRO</t>
  </si>
  <si>
    <t>100701</t>
  </si>
  <si>
    <t>PORTA DE FERRO, DE ABRIR, TIPO GRADE COM CHAPA, COM GUARNIÇÕES. AF_12/2019</t>
  </si>
  <si>
    <t>Revestimentos</t>
  </si>
  <si>
    <t>14.05.34</t>
  </si>
  <si>
    <t>REBOCO COM ARGAMASSA 1:4</t>
  </si>
  <si>
    <t>14.05.21</t>
  </si>
  <si>
    <t>EMBOÇO COM ARGAMASSA 1:6 CIMENTO E AREIA</t>
  </si>
  <si>
    <t>14.15.05</t>
  </si>
  <si>
    <t>BRANCO 15X15 CM, EXTRA</t>
  </si>
  <si>
    <t>Pisos, Rodapés, Soleiras e Peitoris</t>
  </si>
  <si>
    <t>15.17.22</t>
  </si>
  <si>
    <t>PEI-5 45X45CM CARGO PLUS COR GRAY/WHITE ELIANE/EQUIVALENTE</t>
  </si>
  <si>
    <t>15.46.08</t>
  </si>
  <si>
    <t>MARMORE BRANCO, H= 7 CM</t>
  </si>
  <si>
    <t>15.54.07</t>
  </si>
  <si>
    <t>SOLEIRA DE GRANITO CINZA CORUMBA E= 2 CM</t>
  </si>
  <si>
    <t>15.58.02</t>
  </si>
  <si>
    <t>PEITORIL DE MARMORE BRANCO, E= 2 CM</t>
  </si>
  <si>
    <t>Vidros e Espelhos</t>
  </si>
  <si>
    <t>102180</t>
  </si>
  <si>
    <t>INSTALAÇÃO DE VIDRO TEMPERADO, E = 8 MM, ENCAIXADO EM PERFIL U. AF_01/2021_P</t>
  </si>
  <si>
    <t>Pintura</t>
  </si>
  <si>
    <t>17.07.10</t>
  </si>
  <si>
    <t>INCLUSIVE EMASSAMENTO C/FUNDO PREPARADOR DE PAREDE</t>
  </si>
  <si>
    <t>Bancadas</t>
  </si>
  <si>
    <t>18.08.41</t>
  </si>
  <si>
    <t>DE GRANITO CINZA CORUMBA 2CM APOIADA EM PAREDES</t>
  </si>
  <si>
    <t>Urbanização</t>
  </si>
  <si>
    <t>21.05.01</t>
  </si>
  <si>
    <t>DE CONCRETO 15 MPA E=6CM JUNTA SECA 3M MANUAL</t>
  </si>
  <si>
    <t>98504</t>
  </si>
  <si>
    <t>PLANTIO DE GRAMA EM PLACAS. AF_05/2018</t>
  </si>
  <si>
    <t>1</t>
  </si>
  <si>
    <t>1.1</t>
  </si>
  <si>
    <t>1.2</t>
  </si>
  <si>
    <t>1.3</t>
  </si>
  <si>
    <t>2</t>
  </si>
  <si>
    <t>3</t>
  </si>
  <si>
    <t>3.1</t>
  </si>
  <si>
    <t>3.2</t>
  </si>
  <si>
    <t>4</t>
  </si>
  <si>
    <t>4.1</t>
  </si>
  <si>
    <t>4.2</t>
  </si>
  <si>
    <t>4.3</t>
  </si>
  <si>
    <t>4.4</t>
  </si>
  <si>
    <t>4.5</t>
  </si>
  <si>
    <t>4.6</t>
  </si>
  <si>
    <t>4.7</t>
  </si>
  <si>
    <t>5</t>
  </si>
  <si>
    <t>6</t>
  </si>
  <si>
    <t>6.1</t>
  </si>
  <si>
    <t>6.2</t>
  </si>
  <si>
    <t>7</t>
  </si>
  <si>
    <t>7.1</t>
  </si>
  <si>
    <t>7.2</t>
  </si>
  <si>
    <t>7.3</t>
  </si>
  <si>
    <t>7.4</t>
  </si>
  <si>
    <t>8</t>
  </si>
  <si>
    <t>8.1</t>
  </si>
  <si>
    <t>9</t>
  </si>
  <si>
    <t>9.1</t>
  </si>
  <si>
    <t>9.2</t>
  </si>
  <si>
    <t>9.3</t>
  </si>
  <si>
    <t>9.4</t>
  </si>
  <si>
    <t>9.5</t>
  </si>
  <si>
    <t>9.6</t>
  </si>
  <si>
    <t>9.7</t>
  </si>
  <si>
    <t>9.8</t>
  </si>
  <si>
    <t>9.9</t>
  </si>
  <si>
    <t>9.10</t>
  </si>
  <si>
    <t>9.11</t>
  </si>
  <si>
    <t>9.12</t>
  </si>
  <si>
    <t>9.13</t>
  </si>
  <si>
    <t>9.14</t>
  </si>
  <si>
    <t>9.15</t>
  </si>
  <si>
    <t>9.16</t>
  </si>
  <si>
    <t>9.17</t>
  </si>
  <si>
    <t>9.18</t>
  </si>
  <si>
    <t>9.19</t>
  </si>
  <si>
    <t>9.20</t>
  </si>
  <si>
    <t>9.21</t>
  </si>
  <si>
    <t>9.22</t>
  </si>
  <si>
    <t>9.23</t>
  </si>
  <si>
    <t>9.24</t>
  </si>
  <si>
    <t>9.25</t>
  </si>
  <si>
    <t>9.26</t>
  </si>
  <si>
    <t>9.27</t>
  </si>
  <si>
    <t>9.28</t>
  </si>
  <si>
    <t>9.29</t>
  </si>
  <si>
    <t>9.30</t>
  </si>
  <si>
    <t>9.31</t>
  </si>
  <si>
    <t>9.32</t>
  </si>
  <si>
    <t>9.33</t>
  </si>
  <si>
    <t>9.34</t>
  </si>
  <si>
    <t>9.35</t>
  </si>
  <si>
    <t>9.36</t>
  </si>
  <si>
    <t>9.37</t>
  </si>
  <si>
    <t>9.38</t>
  </si>
  <si>
    <t>9.39</t>
  </si>
  <si>
    <t>9.40</t>
  </si>
  <si>
    <t>9.41</t>
  </si>
  <si>
    <t>9.42</t>
  </si>
  <si>
    <t>9.43</t>
  </si>
  <si>
    <t>9.44</t>
  </si>
  <si>
    <t>9.45</t>
  </si>
  <si>
    <t>9.46</t>
  </si>
  <si>
    <t>9.47</t>
  </si>
  <si>
    <t>9.48</t>
  </si>
  <si>
    <t>9.49</t>
  </si>
  <si>
    <t>9.50</t>
  </si>
  <si>
    <t>9.51</t>
  </si>
  <si>
    <t>9.52</t>
  </si>
  <si>
    <t>9.53</t>
  </si>
  <si>
    <t>9.54</t>
  </si>
  <si>
    <t>9.55</t>
  </si>
  <si>
    <t>9.56</t>
  </si>
  <si>
    <t>9.57</t>
  </si>
  <si>
    <t>9.58</t>
  </si>
  <si>
    <t>9.59</t>
  </si>
  <si>
    <t>9.60</t>
  </si>
  <si>
    <t>9.61</t>
  </si>
  <si>
    <t>9.62</t>
  </si>
  <si>
    <t>9.63</t>
  </si>
  <si>
    <t>9.64</t>
  </si>
  <si>
    <t>9.65</t>
  </si>
  <si>
    <t>10</t>
  </si>
  <si>
    <t>10.1</t>
  </si>
  <si>
    <t>10.2</t>
  </si>
  <si>
    <t>10.3</t>
  </si>
  <si>
    <t>10.4</t>
  </si>
  <si>
    <t>10.5</t>
  </si>
  <si>
    <t>10.6</t>
  </si>
  <si>
    <t>10.7</t>
  </si>
  <si>
    <t>10.8</t>
  </si>
  <si>
    <t>10.9</t>
  </si>
  <si>
    <t>10.10</t>
  </si>
  <si>
    <t>10.11</t>
  </si>
  <si>
    <t>10.12</t>
  </si>
  <si>
    <t>10.13</t>
  </si>
  <si>
    <t>10.14</t>
  </si>
  <si>
    <t>10.15</t>
  </si>
  <si>
    <t>10.16</t>
  </si>
  <si>
    <t>10.17</t>
  </si>
  <si>
    <t>10.18</t>
  </si>
  <si>
    <t>10.19</t>
  </si>
  <si>
    <t>10.20</t>
  </si>
  <si>
    <t>10.21</t>
  </si>
  <si>
    <t>10.22</t>
  </si>
  <si>
    <t>10.23</t>
  </si>
  <si>
    <t>10.24</t>
  </si>
  <si>
    <t>10.25</t>
  </si>
  <si>
    <t>10.26</t>
  </si>
  <si>
    <t>10.27</t>
  </si>
  <si>
    <t>10.28</t>
  </si>
  <si>
    <t>10.29</t>
  </si>
  <si>
    <t>11</t>
  </si>
  <si>
    <t>11.1</t>
  </si>
  <si>
    <t>12</t>
  </si>
  <si>
    <t>12.1</t>
  </si>
  <si>
    <t>12.2</t>
  </si>
  <si>
    <t>13</t>
  </si>
  <si>
    <t>13.1</t>
  </si>
  <si>
    <t>13.2</t>
  </si>
  <si>
    <t>13.3</t>
  </si>
  <si>
    <t>14</t>
  </si>
  <si>
    <t>14.1</t>
  </si>
  <si>
    <t>14.2</t>
  </si>
  <si>
    <t>14.3</t>
  </si>
  <si>
    <t>14.4</t>
  </si>
  <si>
    <t>15</t>
  </si>
  <si>
    <t>15.1</t>
  </si>
  <si>
    <t>16</t>
  </si>
  <si>
    <t>16.1</t>
  </si>
  <si>
    <t>17</t>
  </si>
  <si>
    <t>17.1</t>
  </si>
  <si>
    <t>18</t>
  </si>
  <si>
    <t>18.1</t>
  </si>
  <si>
    <t>18.2</t>
  </si>
  <si>
    <t>Trabalhos em Terra</t>
  </si>
  <si>
    <t>Demolições e Remoções</t>
  </si>
  <si>
    <t>Item</t>
  </si>
  <si>
    <t>Fonte</t>
  </si>
  <si>
    <t>Código</t>
  </si>
  <si>
    <t>Descrição</t>
  </si>
  <si>
    <t>Unidade</t>
  </si>
  <si>
    <t>Quantidade</t>
  </si>
  <si>
    <t>Custo Unitário (sem BDI) (R$)</t>
  </si>
  <si>
    <t>BDI
(%)</t>
  </si>
  <si>
    <t>Preço Unitário (com BDI) (R$)</t>
  </si>
  <si>
    <t>Preço Total
(R$)</t>
  </si>
  <si>
    <t>PO - PLANILHA ORÇAMENTÁRIA</t>
  </si>
  <si>
    <t>FONTE:</t>
  </si>
  <si>
    <t>DATA BASE</t>
  </si>
  <si>
    <t>EMPREENDIMENTO</t>
  </si>
  <si>
    <t>MUNICÍPIO / UF</t>
  </si>
  <si>
    <t>SINAPI - MG</t>
  </si>
  <si>
    <t>10-21 (N DES.)</t>
  </si>
  <si>
    <t>JANAÚBA / MG</t>
  </si>
  <si>
    <t>ITEM</t>
  </si>
  <si>
    <t>DESCRIÇÃO</t>
  </si>
  <si>
    <t>VALOR (R$)</t>
  </si>
  <si>
    <t>MÊS 1</t>
  </si>
  <si>
    <t>MÊS 2</t>
  </si>
  <si>
    <t>MÊS 3</t>
  </si>
  <si>
    <t>MÊS 4</t>
  </si>
  <si>
    <t>MÊS 5</t>
  </si>
  <si>
    <t>MÊS 6</t>
  </si>
  <si>
    <t>MÊS 7</t>
  </si>
  <si>
    <t>MÊS 8</t>
  </si>
  <si>
    <t>MÊS 9</t>
  </si>
  <si>
    <t>MÊS 10</t>
  </si>
  <si>
    <t>Total parcela</t>
  </si>
  <si>
    <t>Instalação da Obra</t>
  </si>
  <si>
    <t>100,00' %'</t>
  </si>
  <si>
    <t>0,00' %'</t>
  </si>
  <si>
    <t>Impermeabilizações e Isolamentos</t>
  </si>
  <si>
    <t>Instalações Hidro-Sanitária</t>
  </si>
  <si>
    <t>98111</t>
  </si>
  <si>
    <t>CRONOGRAMA FÍSICO-FINANCEIRO</t>
  </si>
  <si>
    <t>CONSTRUÇÃO PREVIJAN</t>
  </si>
  <si>
    <t>Janaúba/MG – Dezembro de 2021</t>
  </si>
  <si>
    <t>Responsável Técnico: Luana Jamille Amorim Soares</t>
  </si>
  <si>
    <t>CREA-MG 239622/D</t>
  </si>
  <si>
    <t xml:space="preserve">Contratada: LSS - CONSTRUTORA </t>
  </si>
  <si>
    <t>CNPJ: N° 32.008.792/0001-37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</si>
</sst>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_(* #,##0.00_);_(* \(#,##0.00\);_(* \-??_);_(@_)"/>
  </numFmts>
  <fonts count="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0"/>
      <name val="Arial"/>
      <family val="2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</font>
    <font>
      <sz val="8"/>
      <name val="Arial"/>
      <family val="2"/>
    </font>
    <font>
      <sz val="11"/>
      <color rgb="FF000000"/>
      <name val="Calibri"/>
      <family val="2"/>
      <scheme val="minor"/>
    </font>
    <font>
      <sz val="8"/>
      <color rgb="FF000000"/>
      <name val="Arial"/>
      <family val="2"/>
    </font>
    <font>
      <sz val="9"/>
      <color rgb="FF000000"/>
      <name val="Arial"/>
      <family val="2"/>
    </font>
    <font>
      <b/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10"/>
      <name val="Calibri"/>
      <family val="2"/>
    </font>
    <font>
      <b/>
      <sz val="10"/>
      <color rgb="FF000000"/>
      <name val="SansSerif"/>
      <charset val="2"/>
    </font>
    <font>
      <b/>
      <sz val="12"/>
      <color rgb="FF000000"/>
      <name val="Arial"/>
      <family val="2"/>
    </font>
    <font>
      <sz val="12"/>
      <color theme="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indexed="31"/>
        <bgColor indexed="42"/>
      </patternFill>
    </fill>
    <fill>
      <patternFill patternType="solid">
        <fgColor indexed="43"/>
        <bgColor indexed="26"/>
      </patternFill>
    </fill>
    <fill>
      <patternFill patternType="solid">
        <fgColor rgb="FFDFDFDF"/>
        <bgColor rgb="FF000000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499984740745262"/>
        <bgColor rgb="FF000000"/>
      </patternFill>
    </fill>
  </fills>
  <borders count="28">
    <border>
      <left/>
      <right/>
      <top/>
      <bottom/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4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83">
    <xf numFmtId="0" fontId="0" fillId="0" borderId="0" xfId="0"/>
    <xf numFmtId="0" fontId="0" fillId="0" borderId="1" xfId="0" applyBorder="1" applyAlignment="1">
      <alignment vertical="center" wrapText="1" shrinkToFit="1"/>
    </xf>
    <xf numFmtId="49" fontId="0" fillId="2" borderId="2" xfId="0" applyNumberFormat="1" applyFill="1" applyBorder="1" applyAlignment="1" applyProtection="1">
      <alignment horizontal="center" vertical="center" wrapText="1"/>
      <protection locked="0"/>
    </xf>
    <xf numFmtId="49" fontId="0" fillId="3" borderId="2" xfId="0" applyNumberFormat="1" applyFill="1" applyBorder="1" applyAlignment="1" applyProtection="1">
      <alignment horizontal="center" vertical="center" wrapText="1"/>
      <protection locked="0"/>
    </xf>
    <xf numFmtId="0" fontId="0" fillId="3" borderId="2" xfId="0" applyFill="1" applyBorder="1" applyAlignment="1" applyProtection="1">
      <alignment horizontal="left" vertical="center" wrapText="1"/>
      <protection locked="0"/>
    </xf>
    <xf numFmtId="0" fontId="0" fillId="3" borderId="2" xfId="0" applyFill="1" applyBorder="1" applyAlignment="1" applyProtection="1">
      <alignment horizontal="center" vertical="center" wrapText="1"/>
      <protection locked="0"/>
    </xf>
    <xf numFmtId="164" fontId="0" fillId="0" borderId="2" xfId="1" applyNumberFormat="1" applyFont="1" applyFill="1" applyBorder="1" applyAlignment="1" applyProtection="1">
      <alignment vertical="center" shrinkToFit="1"/>
    </xf>
    <xf numFmtId="43" fontId="0" fillId="3" borderId="2" xfId="1" applyFont="1" applyFill="1" applyBorder="1" applyAlignment="1" applyProtection="1">
      <alignment vertical="center" wrapText="1"/>
      <protection locked="0"/>
    </xf>
    <xf numFmtId="10" fontId="0" fillId="2" borderId="2" xfId="3" applyNumberFormat="1" applyFont="1" applyFill="1" applyBorder="1" applyAlignment="1" applyProtection="1">
      <alignment horizontal="center" vertical="center" wrapText="1"/>
      <protection locked="0"/>
    </xf>
    <xf numFmtId="164" fontId="0" fillId="0" borderId="3" xfId="1" applyNumberFormat="1" applyFont="1" applyFill="1" applyBorder="1" applyAlignment="1" applyProtection="1">
      <alignment horizontal="center" vertical="center" shrinkToFi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/>
    </xf>
    <xf numFmtId="0" fontId="2" fillId="0" borderId="7" xfId="0" applyFont="1" applyBorder="1" applyAlignment="1">
      <alignment horizontal="left"/>
    </xf>
    <xf numFmtId="0" fontId="2" fillId="0" borderId="7" xfId="0" applyFont="1" applyBorder="1" applyAlignment="1">
      <alignment horizontal="center"/>
    </xf>
    <xf numFmtId="0" fontId="8" fillId="4" borderId="22" xfId="0" applyFont="1" applyFill="1" applyBorder="1" applyAlignment="1">
      <alignment wrapText="1"/>
    </xf>
    <xf numFmtId="0" fontId="8" fillId="4" borderId="26" xfId="0" applyFont="1" applyFill="1" applyBorder="1" applyAlignment="1">
      <alignment wrapText="1"/>
    </xf>
    <xf numFmtId="0" fontId="8" fillId="4" borderId="24" xfId="0" applyFont="1" applyFill="1" applyBorder="1" applyAlignment="1">
      <alignment wrapText="1"/>
    </xf>
    <xf numFmtId="0" fontId="8" fillId="4" borderId="27" xfId="0" applyFont="1" applyFill="1" applyBorder="1" applyAlignment="1">
      <alignment wrapText="1"/>
    </xf>
    <xf numFmtId="10" fontId="9" fillId="0" borderId="20" xfId="0" applyNumberFormat="1" applyFont="1" applyBorder="1" applyAlignment="1">
      <alignment horizontal="right" vertical="center" wrapText="1"/>
    </xf>
    <xf numFmtId="4" fontId="10" fillId="4" borderId="17" xfId="0" applyNumberFormat="1" applyFont="1" applyFill="1" applyBorder="1" applyAlignment="1">
      <alignment horizontal="right" vertical="center" wrapText="1"/>
    </xf>
    <xf numFmtId="0" fontId="11" fillId="0" borderId="20" xfId="0" applyFont="1" applyBorder="1" applyAlignment="1">
      <alignment horizontal="right" vertical="center" wrapText="1"/>
    </xf>
    <xf numFmtId="0" fontId="13" fillId="4" borderId="17" xfId="0" applyFont="1" applyFill="1" applyBorder="1" applyAlignment="1">
      <alignment horizontal="center" vertical="center" wrapText="1"/>
    </xf>
    <xf numFmtId="0" fontId="2" fillId="0" borderId="0" xfId="0" applyFont="1"/>
    <xf numFmtId="4" fontId="10" fillId="4" borderId="20" xfId="0" applyNumberFormat="1" applyFont="1" applyFill="1" applyBorder="1" applyAlignment="1">
      <alignment horizontal="right" vertical="center" wrapText="1"/>
    </xf>
    <xf numFmtId="4" fontId="12" fillId="5" borderId="17" xfId="0" applyNumberFormat="1" applyFont="1" applyFill="1" applyBorder="1" applyAlignment="1">
      <alignment horizontal="right" vertical="center" wrapText="1"/>
    </xf>
    <xf numFmtId="44" fontId="10" fillId="4" borderId="16" xfId="2" applyFont="1" applyFill="1" applyBorder="1" applyAlignment="1">
      <alignment horizontal="right" vertical="center" wrapText="1"/>
    </xf>
    <xf numFmtId="0" fontId="16" fillId="0" borderId="0" xfId="0" applyFont="1" applyAlignment="1">
      <alignment horizontal="center" vertical="center"/>
    </xf>
    <xf numFmtId="44" fontId="0" fillId="0" borderId="0" xfId="0" applyNumberFormat="1"/>
    <xf numFmtId="0" fontId="4" fillId="0" borderId="0" xfId="0" applyFont="1" applyAlignment="1">
      <alignment horizontal="center"/>
    </xf>
    <xf numFmtId="0" fontId="2" fillId="0" borderId="5" xfId="0" applyFont="1" applyBorder="1" applyAlignment="1">
      <alignment horizontal="left"/>
    </xf>
    <xf numFmtId="0" fontId="2" fillId="0" borderId="6" xfId="0" applyFont="1" applyBorder="1" applyAlignment="1">
      <alignment horizontal="left"/>
    </xf>
    <xf numFmtId="0" fontId="5" fillId="0" borderId="5" xfId="0" applyFont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8" xfId="0" applyFont="1" applyBorder="1" applyAlignment="1">
      <alignment horizontal="left"/>
    </xf>
    <xf numFmtId="0" fontId="2" fillId="0" borderId="6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1" xfId="0" applyBorder="1" applyAlignment="1">
      <alignment horizontal="left" vertical="center"/>
    </xf>
    <xf numFmtId="0" fontId="0" fillId="0" borderId="14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0" xfId="0" applyBorder="1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3" xfId="0" applyBorder="1" applyAlignment="1">
      <alignment horizontal="left" vertical="center"/>
    </xf>
    <xf numFmtId="0" fontId="0" fillId="0" borderId="11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2" fontId="0" fillId="0" borderId="0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2" fontId="0" fillId="0" borderId="10" xfId="0" applyNumberFormat="1" applyBorder="1" applyAlignment="1">
      <alignment horizontal="center" vertical="center"/>
    </xf>
    <xf numFmtId="2" fontId="0" fillId="0" borderId="15" xfId="0" applyNumberFormat="1" applyBorder="1" applyAlignment="1">
      <alignment horizontal="center" vertical="center"/>
    </xf>
    <xf numFmtId="2" fontId="0" fillId="0" borderId="13" xfId="0" applyNumberFormat="1" applyBorder="1" applyAlignment="1">
      <alignment horizontal="center" vertical="center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16" fillId="0" borderId="0" xfId="0" applyFont="1" applyAlignment="1">
      <alignment horizontal="center" vertical="center"/>
    </xf>
    <xf numFmtId="0" fontId="16" fillId="0" borderId="15" xfId="0" applyFont="1" applyBorder="1" applyAlignment="1">
      <alignment horizontal="center" vertical="center"/>
    </xf>
    <xf numFmtId="0" fontId="16" fillId="0" borderId="6" xfId="0" applyFont="1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0" borderId="5" xfId="0" applyFont="1" applyBorder="1" applyAlignment="1">
      <alignment horizontal="center"/>
    </xf>
    <xf numFmtId="0" fontId="5" fillId="0" borderId="6" xfId="0" applyFont="1" applyBorder="1" applyAlignment="1">
      <alignment horizontal="center"/>
    </xf>
    <xf numFmtId="0" fontId="5" fillId="0" borderId="8" xfId="0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5" xfId="0" applyFont="1" applyBorder="1" applyAlignment="1">
      <alignment horizontal="center"/>
    </xf>
    <xf numFmtId="2" fontId="0" fillId="0" borderId="9" xfId="0" applyNumberFormat="1" applyBorder="1" applyAlignment="1">
      <alignment horizontal="center" vertical="center"/>
    </xf>
    <xf numFmtId="2" fontId="0" fillId="0" borderId="12" xfId="0" applyNumberFormat="1" applyBorder="1" applyAlignment="1">
      <alignment horizontal="center" vertical="center"/>
    </xf>
    <xf numFmtId="0" fontId="6" fillId="0" borderId="20" xfId="0" applyFont="1" applyBorder="1" applyAlignment="1">
      <alignment horizontal="left" vertical="center" wrapText="1"/>
    </xf>
    <xf numFmtId="0" fontId="6" fillId="0" borderId="21" xfId="0" applyFont="1" applyBorder="1" applyAlignment="1">
      <alignment horizontal="left" vertical="center" wrapText="1"/>
    </xf>
    <xf numFmtId="0" fontId="7" fillId="0" borderId="20" xfId="0" applyFont="1" applyBorder="1" applyAlignment="1">
      <alignment horizontal="left" vertical="center" wrapText="1"/>
    </xf>
    <xf numFmtId="0" fontId="7" fillId="0" borderId="21" xfId="0" applyFont="1" applyBorder="1" applyAlignment="1">
      <alignment horizontal="left" vertical="center" wrapText="1"/>
    </xf>
    <xf numFmtId="44" fontId="10" fillId="0" borderId="20" xfId="2" applyFont="1" applyBorder="1" applyAlignment="1">
      <alignment horizontal="right" vertical="center" wrapText="1"/>
    </xf>
    <xf numFmtId="44" fontId="10" fillId="0" borderId="21" xfId="2" applyFont="1" applyBorder="1" applyAlignment="1">
      <alignment horizontal="right" vertical="center" wrapText="1"/>
    </xf>
    <xf numFmtId="44" fontId="14" fillId="4" borderId="26" xfId="2" applyFont="1" applyFill="1" applyBorder="1" applyAlignment="1">
      <alignment horizontal="right" vertical="center" wrapText="1"/>
    </xf>
    <xf numFmtId="44" fontId="14" fillId="4" borderId="27" xfId="2" applyFont="1" applyFill="1" applyBorder="1" applyAlignment="1">
      <alignment horizontal="right" vertical="center" wrapText="1"/>
    </xf>
    <xf numFmtId="4" fontId="15" fillId="6" borderId="23" xfId="0" applyNumberFormat="1" applyFont="1" applyFill="1" applyBorder="1" applyAlignment="1">
      <alignment horizontal="right" vertical="center" wrapText="1"/>
    </xf>
    <xf numFmtId="4" fontId="15" fillId="6" borderId="25" xfId="0" applyNumberFormat="1" applyFont="1" applyFill="1" applyBorder="1" applyAlignment="1">
      <alignment horizontal="right" vertical="center" wrapText="1"/>
    </xf>
    <xf numFmtId="0" fontId="13" fillId="4" borderId="18" xfId="0" applyFont="1" applyFill="1" applyBorder="1" applyAlignment="1">
      <alignment horizontal="center" vertical="center" wrapText="1"/>
    </xf>
    <xf numFmtId="0" fontId="13" fillId="4" borderId="19" xfId="0" applyFont="1" applyFill="1" applyBorder="1" applyAlignment="1">
      <alignment horizontal="center" vertical="center" wrapText="1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129"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top style="thin">
          <color indexed="64"/>
        </top>
      </border>
    </dxf>
    <dxf>
      <font>
        <b val="0"/>
        <condense val="0"/>
        <extend val="0"/>
        <color indexed="9"/>
      </font>
      <fill>
        <patternFill patternType="none">
          <fgColor indexed="64"/>
          <bgColor indexed="65"/>
        </patternFill>
      </fill>
    </dxf>
    <dxf>
      <font>
        <b val="0"/>
        <condense val="0"/>
        <extend val="0"/>
        <color indexed="22"/>
      </font>
      <fill>
        <patternFill patternType="solid">
          <fgColor indexed="44"/>
          <bgColor indexed="22"/>
        </patternFill>
      </fill>
    </dxf>
    <dxf>
      <font>
        <b val="0"/>
        <condense val="0"/>
        <extend val="0"/>
        <color indexed="55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  <dxf>
      <font>
        <b/>
        <i val="0"/>
        <condense val="0"/>
        <extend val="0"/>
      </font>
      <fill>
        <patternFill patternType="solid">
          <fgColor indexed="44"/>
          <bgColor indexed="22"/>
        </patternFill>
      </fill>
    </dxf>
    <dxf>
      <font>
        <b/>
        <i val="0"/>
        <condense val="0"/>
        <extend val="0"/>
      </font>
      <fill>
        <patternFill patternType="solid">
          <fgColor indexed="46"/>
          <bgColor indexed="55"/>
        </patternFill>
      </fill>
      <border>
        <left/>
        <right/>
        <top style="thin">
          <color indexed="8"/>
        </top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euds\Desktop\PREVIJAN\Planilha%20geral\NOVA\PLANILHA%20M&#218;LTIPLA%20V3.0.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NU"/>
      <sheetName val="DADOS"/>
      <sheetName val="NOVO"/>
      <sheetName val="BDI"/>
      <sheetName val="ORÇAMENTO"/>
      <sheetName val="CÁLCULO"/>
      <sheetName val="EVENTOS"/>
      <sheetName val="CRONO"/>
      <sheetName val="CRONOPLE"/>
      <sheetName val="PLE"/>
      <sheetName val="QCI"/>
      <sheetName val="BM"/>
      <sheetName val="RRE"/>
      <sheetName val="OFÍCIO"/>
    </sheetNames>
    <sheetDataSet>
      <sheetData sheetId="0">
        <row r="3">
          <cell r="O3">
            <v>1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80"/>
  <sheetViews>
    <sheetView zoomScale="85" zoomScaleNormal="85" workbookViewId="0">
      <pane ySplit="6" topLeftCell="A154" activePane="bottomLeft" state="frozen"/>
      <selection pane="bottomLeft" activeCell="D163" sqref="D163"/>
    </sheetView>
  </sheetViews>
  <sheetFormatPr defaultRowHeight="15"/>
  <cols>
    <col min="1" max="1" width="6.7109375" bestFit="1" customWidth="1"/>
    <col min="2" max="2" width="10.140625" customWidth="1"/>
    <col min="3" max="3" width="14.42578125" customWidth="1"/>
    <col min="4" max="4" width="66" customWidth="1"/>
    <col min="5" max="5" width="10" customWidth="1"/>
    <col min="6" max="6" width="12.7109375" customWidth="1"/>
    <col min="7" max="7" width="15.7109375" customWidth="1"/>
    <col min="8" max="8" width="7.5703125" customWidth="1"/>
    <col min="9" max="9" width="9.5703125" bestFit="1" customWidth="1"/>
    <col min="10" max="10" width="14.42578125" customWidth="1"/>
  </cols>
  <sheetData>
    <row r="1" spans="1:10" ht="18.75">
      <c r="A1" s="28" t="s">
        <v>437</v>
      </c>
      <c r="B1" s="28"/>
      <c r="C1" s="28"/>
      <c r="D1" s="28"/>
      <c r="E1" s="28"/>
      <c r="F1" s="28"/>
      <c r="G1" s="28"/>
      <c r="H1" s="28"/>
      <c r="I1" s="28"/>
      <c r="J1" s="28"/>
    </row>
    <row r="2" spans="1:10" ht="15.75">
      <c r="A2" s="29" t="s">
        <v>438</v>
      </c>
      <c r="B2" s="30"/>
      <c r="C2" s="12" t="s">
        <v>439</v>
      </c>
      <c r="D2" s="31" t="s">
        <v>440</v>
      </c>
      <c r="E2" s="32"/>
      <c r="F2" s="33"/>
      <c r="G2" s="13" t="s">
        <v>441</v>
      </c>
      <c r="H2" s="34" t="s">
        <v>3</v>
      </c>
      <c r="I2" s="34"/>
      <c r="J2" s="35"/>
    </row>
    <row r="3" spans="1:10">
      <c r="A3" s="36" t="s">
        <v>442</v>
      </c>
      <c r="B3" s="37"/>
      <c r="C3" s="38" t="s">
        <v>443</v>
      </c>
      <c r="D3" s="40" t="s">
        <v>466</v>
      </c>
      <c r="E3" s="41"/>
      <c r="F3" s="42"/>
      <c r="G3" s="46" t="s">
        <v>444</v>
      </c>
      <c r="H3" s="48">
        <v>21.43</v>
      </c>
      <c r="I3" s="49"/>
      <c r="J3" s="50"/>
    </row>
    <row r="4" spans="1:10">
      <c r="A4" s="53" t="s">
        <v>5</v>
      </c>
      <c r="B4" s="54"/>
      <c r="C4" s="39"/>
      <c r="D4" s="43"/>
      <c r="E4" s="44"/>
      <c r="F4" s="45"/>
      <c r="G4" s="47"/>
      <c r="H4" s="51"/>
      <c r="I4" s="51"/>
      <c r="J4" s="52"/>
    </row>
    <row r="6" spans="1:10" ht="51">
      <c r="A6" s="10" t="s">
        <v>427</v>
      </c>
      <c r="B6" s="10" t="s">
        <v>428</v>
      </c>
      <c r="C6" s="10" t="s">
        <v>429</v>
      </c>
      <c r="D6" s="10" t="s">
        <v>430</v>
      </c>
      <c r="E6" s="11" t="s">
        <v>431</v>
      </c>
      <c r="F6" s="10" t="s">
        <v>432</v>
      </c>
      <c r="G6" s="10" t="s">
        <v>433</v>
      </c>
      <c r="H6" s="10" t="s">
        <v>434</v>
      </c>
      <c r="I6" s="10" t="s">
        <v>435</v>
      </c>
      <c r="J6" s="10" t="s">
        <v>436</v>
      </c>
    </row>
    <row r="7" spans="1:10">
      <c r="A7" s="1"/>
      <c r="B7" s="2" t="s">
        <v>0</v>
      </c>
      <c r="C7" s="3"/>
      <c r="D7" s="4" t="s">
        <v>1</v>
      </c>
      <c r="E7" s="5" t="s">
        <v>2</v>
      </c>
      <c r="F7" s="6">
        <v>0</v>
      </c>
      <c r="G7" s="7"/>
      <c r="H7" s="8" t="s">
        <v>3</v>
      </c>
      <c r="I7" s="6">
        <v>0</v>
      </c>
      <c r="J7" s="9">
        <v>622241.22</v>
      </c>
    </row>
    <row r="8" spans="1:10">
      <c r="A8" s="1" t="s">
        <v>279</v>
      </c>
      <c r="B8" s="2" t="s">
        <v>0</v>
      </c>
      <c r="C8" s="3"/>
      <c r="D8" s="4" t="s">
        <v>4</v>
      </c>
      <c r="E8" s="5" t="s">
        <v>2</v>
      </c>
      <c r="F8" s="6">
        <v>0</v>
      </c>
      <c r="G8" s="7"/>
      <c r="H8" s="8" t="s">
        <v>3</v>
      </c>
      <c r="I8" s="6">
        <v>0</v>
      </c>
      <c r="J8" s="9">
        <v>12777.05</v>
      </c>
    </row>
    <row r="9" spans="1:10" ht="30">
      <c r="A9" s="1" t="s">
        <v>280</v>
      </c>
      <c r="B9" s="2" t="s">
        <v>5</v>
      </c>
      <c r="C9" s="3" t="s">
        <v>6</v>
      </c>
      <c r="D9" s="4" t="s">
        <v>7</v>
      </c>
      <c r="E9" s="5" t="s">
        <v>8</v>
      </c>
      <c r="F9" s="6">
        <v>1</v>
      </c>
      <c r="G9" s="7">
        <v>753.29</v>
      </c>
      <c r="H9" s="8" t="s">
        <v>3</v>
      </c>
      <c r="I9" s="6">
        <v>914.72</v>
      </c>
      <c r="J9" s="9">
        <v>914.72</v>
      </c>
    </row>
    <row r="10" spans="1:10">
      <c r="A10" s="1" t="s">
        <v>281</v>
      </c>
      <c r="B10" s="2" t="s">
        <v>5</v>
      </c>
      <c r="C10" s="3" t="s">
        <v>9</v>
      </c>
      <c r="D10" s="4" t="s">
        <v>10</v>
      </c>
      <c r="E10" s="5" t="s">
        <v>8</v>
      </c>
      <c r="F10" s="6">
        <v>1</v>
      </c>
      <c r="G10" s="7">
        <v>350.17</v>
      </c>
      <c r="H10" s="8" t="s">
        <v>3</v>
      </c>
      <c r="I10" s="6">
        <v>425.21</v>
      </c>
      <c r="J10" s="9">
        <v>425.21</v>
      </c>
    </row>
    <row r="11" spans="1:10">
      <c r="A11" s="1" t="s">
        <v>282</v>
      </c>
      <c r="B11" s="2" t="s">
        <v>5</v>
      </c>
      <c r="C11" s="3" t="s">
        <v>11</v>
      </c>
      <c r="D11" s="4" t="s">
        <v>12</v>
      </c>
      <c r="E11" s="5" t="s">
        <v>13</v>
      </c>
      <c r="F11" s="6">
        <v>412</v>
      </c>
      <c r="G11" s="7">
        <v>22.86</v>
      </c>
      <c r="H11" s="8" t="s">
        <v>3</v>
      </c>
      <c r="I11" s="6">
        <v>27.76</v>
      </c>
      <c r="J11" s="9">
        <v>11437.12</v>
      </c>
    </row>
    <row r="12" spans="1:10">
      <c r="A12" s="1" t="s">
        <v>283</v>
      </c>
      <c r="B12" s="2" t="s">
        <v>0</v>
      </c>
      <c r="C12" s="3"/>
      <c r="D12" s="4" t="s">
        <v>426</v>
      </c>
      <c r="E12" s="5" t="s">
        <v>2</v>
      </c>
      <c r="F12" s="6">
        <v>0</v>
      </c>
      <c r="G12" s="7">
        <v>0</v>
      </c>
      <c r="H12" s="8" t="s">
        <v>3</v>
      </c>
      <c r="I12" s="6">
        <v>0</v>
      </c>
      <c r="J12" s="9">
        <v>0</v>
      </c>
    </row>
    <row r="13" spans="1:10">
      <c r="A13" s="1" t="s">
        <v>284</v>
      </c>
      <c r="B13" s="2" t="s">
        <v>0</v>
      </c>
      <c r="C13" s="3"/>
      <c r="D13" s="4" t="s">
        <v>425</v>
      </c>
      <c r="E13" s="5" t="s">
        <v>2</v>
      </c>
      <c r="F13" s="6">
        <v>0</v>
      </c>
      <c r="G13" s="7"/>
      <c r="H13" s="8" t="s">
        <v>3</v>
      </c>
      <c r="I13" s="6">
        <v>0</v>
      </c>
      <c r="J13" s="9">
        <v>2743.2</v>
      </c>
    </row>
    <row r="14" spans="1:10">
      <c r="A14" s="1" t="s">
        <v>285</v>
      </c>
      <c r="B14" s="2" t="s">
        <v>5</v>
      </c>
      <c r="C14" s="3" t="s">
        <v>14</v>
      </c>
      <c r="D14" s="4" t="s">
        <v>15</v>
      </c>
      <c r="E14" s="5" t="s">
        <v>16</v>
      </c>
      <c r="F14" s="6">
        <v>600</v>
      </c>
      <c r="G14" s="7">
        <v>3.14</v>
      </c>
      <c r="H14" s="8" t="s">
        <v>3</v>
      </c>
      <c r="I14" s="6">
        <v>3.81</v>
      </c>
      <c r="J14" s="9">
        <v>2286</v>
      </c>
    </row>
    <row r="15" spans="1:10">
      <c r="A15" s="1" t="s">
        <v>286</v>
      </c>
      <c r="B15" s="2" t="s">
        <v>5</v>
      </c>
      <c r="C15" s="3" t="s">
        <v>17</v>
      </c>
      <c r="D15" s="4" t="s">
        <v>18</v>
      </c>
      <c r="E15" s="5" t="s">
        <v>19</v>
      </c>
      <c r="F15" s="6">
        <v>120</v>
      </c>
      <c r="G15" s="7">
        <v>3.14</v>
      </c>
      <c r="H15" s="8" t="s">
        <v>3</v>
      </c>
      <c r="I15" s="6">
        <v>3.81</v>
      </c>
      <c r="J15" s="9">
        <v>457.2</v>
      </c>
    </row>
    <row r="16" spans="1:10">
      <c r="A16" s="1" t="s">
        <v>287</v>
      </c>
      <c r="B16" s="2" t="s">
        <v>0</v>
      </c>
      <c r="C16" s="3"/>
      <c r="D16" s="4" t="s">
        <v>20</v>
      </c>
      <c r="E16" s="5" t="s">
        <v>2</v>
      </c>
      <c r="F16" s="6">
        <v>0</v>
      </c>
      <c r="G16" s="7">
        <v>0</v>
      </c>
      <c r="H16" s="8" t="s">
        <v>3</v>
      </c>
      <c r="I16" s="6">
        <v>0</v>
      </c>
      <c r="J16" s="9">
        <v>142521.39000000001</v>
      </c>
    </row>
    <row r="17" spans="1:10">
      <c r="A17" s="1" t="s">
        <v>288</v>
      </c>
      <c r="B17" s="2" t="s">
        <v>5</v>
      </c>
      <c r="C17" s="3" t="s">
        <v>21</v>
      </c>
      <c r="D17" s="4" t="s">
        <v>22</v>
      </c>
      <c r="E17" s="5" t="s">
        <v>16</v>
      </c>
      <c r="F17" s="6">
        <v>592.25</v>
      </c>
      <c r="G17" s="7">
        <v>58.63</v>
      </c>
      <c r="H17" s="8" t="s">
        <v>3</v>
      </c>
      <c r="I17" s="6">
        <v>71.19</v>
      </c>
      <c r="J17" s="9">
        <v>42162.28</v>
      </c>
    </row>
    <row r="18" spans="1:10">
      <c r="A18" s="1" t="s">
        <v>289</v>
      </c>
      <c r="B18" s="2" t="s">
        <v>5</v>
      </c>
      <c r="C18" s="3" t="s">
        <v>23</v>
      </c>
      <c r="D18" s="4" t="s">
        <v>24</v>
      </c>
      <c r="E18" s="5" t="s">
        <v>25</v>
      </c>
      <c r="F18" s="6">
        <v>529</v>
      </c>
      <c r="G18" s="7">
        <v>15.3</v>
      </c>
      <c r="H18" s="8" t="s">
        <v>3</v>
      </c>
      <c r="I18" s="6">
        <v>18.579999999999998</v>
      </c>
      <c r="J18" s="9">
        <v>9828.82</v>
      </c>
    </row>
    <row r="19" spans="1:10">
      <c r="A19" s="1" t="s">
        <v>290</v>
      </c>
      <c r="B19" s="2" t="s">
        <v>5</v>
      </c>
      <c r="C19" s="3" t="s">
        <v>26</v>
      </c>
      <c r="D19" s="4" t="s">
        <v>27</v>
      </c>
      <c r="E19" s="5" t="s">
        <v>25</v>
      </c>
      <c r="F19" s="6">
        <v>1500</v>
      </c>
      <c r="G19" s="7">
        <v>14.46</v>
      </c>
      <c r="H19" s="8" t="s">
        <v>3</v>
      </c>
      <c r="I19" s="6">
        <v>17.559999999999999</v>
      </c>
      <c r="J19" s="9">
        <v>26340</v>
      </c>
    </row>
    <row r="20" spans="1:10">
      <c r="A20" s="1" t="s">
        <v>291</v>
      </c>
      <c r="B20" s="2" t="s">
        <v>5</v>
      </c>
      <c r="C20" s="3" t="s">
        <v>28</v>
      </c>
      <c r="D20" s="4" t="s">
        <v>29</v>
      </c>
      <c r="E20" s="5" t="s">
        <v>25</v>
      </c>
      <c r="F20" s="6">
        <v>1155</v>
      </c>
      <c r="G20" s="7">
        <v>12.56</v>
      </c>
      <c r="H20" s="8" t="s">
        <v>3</v>
      </c>
      <c r="I20" s="6">
        <v>15.25</v>
      </c>
      <c r="J20" s="9">
        <v>17613.75</v>
      </c>
    </row>
    <row r="21" spans="1:10">
      <c r="A21" s="1" t="s">
        <v>292</v>
      </c>
      <c r="B21" s="2" t="s">
        <v>5</v>
      </c>
      <c r="C21" s="3" t="s">
        <v>30</v>
      </c>
      <c r="D21" s="4" t="s">
        <v>31</v>
      </c>
      <c r="E21" s="5" t="s">
        <v>25</v>
      </c>
      <c r="F21" s="6">
        <v>5.25</v>
      </c>
      <c r="G21" s="7">
        <v>10.52</v>
      </c>
      <c r="H21" s="8" t="s">
        <v>3</v>
      </c>
      <c r="I21" s="6">
        <v>12.77</v>
      </c>
      <c r="J21" s="9">
        <v>67.040000000000006</v>
      </c>
    </row>
    <row r="22" spans="1:10" ht="30">
      <c r="A22" s="1" t="s">
        <v>293</v>
      </c>
      <c r="B22" s="2" t="s">
        <v>5</v>
      </c>
      <c r="C22" s="3" t="s">
        <v>32</v>
      </c>
      <c r="D22" s="4" t="s">
        <v>33</v>
      </c>
      <c r="E22" s="5" t="s">
        <v>19</v>
      </c>
      <c r="F22" s="6">
        <v>67.55</v>
      </c>
      <c r="G22" s="7">
        <v>554.73</v>
      </c>
      <c r="H22" s="8" t="s">
        <v>3</v>
      </c>
      <c r="I22" s="6">
        <v>673.61</v>
      </c>
      <c r="J22" s="9">
        <v>45502.36</v>
      </c>
    </row>
    <row r="23" spans="1:10">
      <c r="A23" s="1" t="s">
        <v>294</v>
      </c>
      <c r="B23" s="2" t="s">
        <v>5</v>
      </c>
      <c r="C23" s="3" t="s">
        <v>34</v>
      </c>
      <c r="D23" s="4" t="s">
        <v>35</v>
      </c>
      <c r="E23" s="5" t="s">
        <v>19</v>
      </c>
      <c r="F23" s="6">
        <v>14.51</v>
      </c>
      <c r="G23" s="7">
        <v>57.16</v>
      </c>
      <c r="H23" s="8" t="s">
        <v>3</v>
      </c>
      <c r="I23" s="6">
        <v>69.41</v>
      </c>
      <c r="J23" s="9">
        <v>1007.14</v>
      </c>
    </row>
    <row r="24" spans="1:10">
      <c r="A24" s="1" t="s">
        <v>295</v>
      </c>
      <c r="B24" s="2" t="s">
        <v>0</v>
      </c>
      <c r="C24" s="3"/>
      <c r="D24" s="4" t="s">
        <v>36</v>
      </c>
      <c r="E24" s="5" t="s">
        <v>2</v>
      </c>
      <c r="F24" s="6">
        <v>0</v>
      </c>
      <c r="G24" s="7">
        <v>0</v>
      </c>
      <c r="H24" s="8" t="s">
        <v>3</v>
      </c>
      <c r="I24" s="6">
        <v>0</v>
      </c>
      <c r="J24" s="9">
        <v>0</v>
      </c>
    </row>
    <row r="25" spans="1:10">
      <c r="A25" s="1" t="s">
        <v>296</v>
      </c>
      <c r="B25" s="2" t="s">
        <v>0</v>
      </c>
      <c r="C25" s="3"/>
      <c r="D25" s="4" t="s">
        <v>37</v>
      </c>
      <c r="E25" s="5" t="s">
        <v>2</v>
      </c>
      <c r="F25" s="6">
        <v>0</v>
      </c>
      <c r="G25" s="7">
        <v>0</v>
      </c>
      <c r="H25" s="8" t="s">
        <v>3</v>
      </c>
      <c r="I25" s="6">
        <v>0</v>
      </c>
      <c r="J25" s="9">
        <v>87524.27</v>
      </c>
    </row>
    <row r="26" spans="1:10" ht="60">
      <c r="A26" s="1" t="s">
        <v>297</v>
      </c>
      <c r="B26" s="2" t="s">
        <v>0</v>
      </c>
      <c r="C26" s="3" t="s">
        <v>38</v>
      </c>
      <c r="D26" s="4" t="s">
        <v>39</v>
      </c>
      <c r="E26" s="5" t="s">
        <v>16</v>
      </c>
      <c r="F26" s="6">
        <v>932.32</v>
      </c>
      <c r="G26" s="7">
        <v>66.67</v>
      </c>
      <c r="H26" s="8" t="s">
        <v>3</v>
      </c>
      <c r="I26" s="6">
        <v>80.959999999999994</v>
      </c>
      <c r="J26" s="9">
        <v>75480.63</v>
      </c>
    </row>
    <row r="27" spans="1:10" ht="60">
      <c r="A27" s="1" t="s">
        <v>298</v>
      </c>
      <c r="B27" s="2" t="s">
        <v>0</v>
      </c>
      <c r="C27" s="3" t="s">
        <v>40</v>
      </c>
      <c r="D27" s="4" t="s">
        <v>41</v>
      </c>
      <c r="E27" s="5" t="s">
        <v>16</v>
      </c>
      <c r="F27" s="6">
        <v>1864.34</v>
      </c>
      <c r="G27" s="7">
        <v>5.32</v>
      </c>
      <c r="H27" s="8" t="s">
        <v>3</v>
      </c>
      <c r="I27" s="6">
        <v>6.46</v>
      </c>
      <c r="J27" s="9">
        <v>12043.64</v>
      </c>
    </row>
    <row r="28" spans="1:10">
      <c r="A28" s="1" t="s">
        <v>299</v>
      </c>
      <c r="B28" s="2" t="s">
        <v>0</v>
      </c>
      <c r="C28" s="3"/>
      <c r="D28" s="4" t="s">
        <v>42</v>
      </c>
      <c r="E28" s="5" t="s">
        <v>2</v>
      </c>
      <c r="F28" s="6">
        <v>0</v>
      </c>
      <c r="G28" s="7">
        <v>0</v>
      </c>
      <c r="H28" s="8" t="s">
        <v>3</v>
      </c>
      <c r="I28" s="6">
        <v>0</v>
      </c>
      <c r="J28" s="9">
        <v>64092.44</v>
      </c>
    </row>
    <row r="29" spans="1:10">
      <c r="A29" s="1" t="s">
        <v>300</v>
      </c>
      <c r="B29" s="2" t="s">
        <v>5</v>
      </c>
      <c r="C29" s="3" t="s">
        <v>43</v>
      </c>
      <c r="D29" s="4" t="s">
        <v>44</v>
      </c>
      <c r="E29" s="5" t="s">
        <v>16</v>
      </c>
      <c r="F29" s="6">
        <v>368.94</v>
      </c>
      <c r="G29" s="7">
        <v>32</v>
      </c>
      <c r="H29" s="8" t="s">
        <v>3</v>
      </c>
      <c r="I29" s="6">
        <v>38.86</v>
      </c>
      <c r="J29" s="9">
        <v>14337.01</v>
      </c>
    </row>
    <row r="30" spans="1:10">
      <c r="A30" s="1" t="s">
        <v>301</v>
      </c>
      <c r="B30" s="2" t="s">
        <v>5</v>
      </c>
      <c r="C30" s="3" t="s">
        <v>45</v>
      </c>
      <c r="D30" s="4" t="s">
        <v>46</v>
      </c>
      <c r="E30" s="5" t="s">
        <v>16</v>
      </c>
      <c r="F30" s="6">
        <v>200.95</v>
      </c>
      <c r="G30" s="7">
        <v>73.23</v>
      </c>
      <c r="H30" s="8" t="s">
        <v>3</v>
      </c>
      <c r="I30" s="6">
        <v>88.92</v>
      </c>
      <c r="J30" s="9">
        <v>17868.47</v>
      </c>
    </row>
    <row r="31" spans="1:10" ht="45">
      <c r="A31" s="1" t="s">
        <v>302</v>
      </c>
      <c r="B31" s="2" t="s">
        <v>0</v>
      </c>
      <c r="C31" s="3" t="s">
        <v>47</v>
      </c>
      <c r="D31" s="4" t="s">
        <v>48</v>
      </c>
      <c r="E31" s="5" t="s">
        <v>25</v>
      </c>
      <c r="F31" s="6">
        <v>1720.31</v>
      </c>
      <c r="G31" s="7">
        <v>10.57</v>
      </c>
      <c r="H31" s="8" t="s">
        <v>3</v>
      </c>
      <c r="I31" s="6">
        <v>12.84</v>
      </c>
      <c r="J31" s="9">
        <v>22088.78</v>
      </c>
    </row>
    <row r="32" spans="1:10">
      <c r="A32" s="1" t="s">
        <v>303</v>
      </c>
      <c r="B32" s="2" t="s">
        <v>5</v>
      </c>
      <c r="C32" s="3" t="s">
        <v>49</v>
      </c>
      <c r="D32" s="4" t="s">
        <v>50</v>
      </c>
      <c r="E32" s="5" t="s">
        <v>16</v>
      </c>
      <c r="F32" s="6">
        <v>193.64</v>
      </c>
      <c r="G32" s="7">
        <v>41.67</v>
      </c>
      <c r="H32" s="8" t="s">
        <v>3</v>
      </c>
      <c r="I32" s="6">
        <v>50.6</v>
      </c>
      <c r="J32" s="9">
        <v>9798.18</v>
      </c>
    </row>
    <row r="33" spans="1:10">
      <c r="A33" s="1" t="s">
        <v>304</v>
      </c>
      <c r="B33" s="2" t="s">
        <v>0</v>
      </c>
      <c r="C33" s="3"/>
      <c r="D33" s="4" t="s">
        <v>51</v>
      </c>
      <c r="E33" s="5" t="s">
        <v>2</v>
      </c>
      <c r="F33" s="6">
        <v>0</v>
      </c>
      <c r="G33" s="7">
        <v>0</v>
      </c>
      <c r="H33" s="8" t="s">
        <v>3</v>
      </c>
      <c r="I33" s="6">
        <v>0</v>
      </c>
      <c r="J33" s="9">
        <v>417.45</v>
      </c>
    </row>
    <row r="34" spans="1:10" ht="30">
      <c r="A34" s="1" t="s">
        <v>305</v>
      </c>
      <c r="B34" s="2" t="s">
        <v>5</v>
      </c>
      <c r="C34" s="3" t="s">
        <v>52</v>
      </c>
      <c r="D34" s="4" t="s">
        <v>53</v>
      </c>
      <c r="E34" s="5" t="s">
        <v>16</v>
      </c>
      <c r="F34" s="6">
        <v>27.5</v>
      </c>
      <c r="G34" s="7">
        <v>12.5</v>
      </c>
      <c r="H34" s="8" t="s">
        <v>3</v>
      </c>
      <c r="I34" s="6">
        <v>15.18</v>
      </c>
      <c r="J34" s="9">
        <v>417.45</v>
      </c>
    </row>
    <row r="35" spans="1:10">
      <c r="A35" s="1" t="s">
        <v>306</v>
      </c>
      <c r="B35" s="2" t="s">
        <v>0</v>
      </c>
      <c r="C35" s="3"/>
      <c r="D35" s="4" t="s">
        <v>54</v>
      </c>
      <c r="E35" s="5" t="s">
        <v>2</v>
      </c>
      <c r="F35" s="6">
        <v>0</v>
      </c>
      <c r="G35" s="7">
        <v>0</v>
      </c>
      <c r="H35" s="8" t="s">
        <v>3</v>
      </c>
      <c r="I35" s="6">
        <v>0</v>
      </c>
      <c r="J35" s="9">
        <v>26469.06</v>
      </c>
    </row>
    <row r="36" spans="1:10" ht="30">
      <c r="A36" s="1" t="s">
        <v>307</v>
      </c>
      <c r="B36" s="2" t="s">
        <v>0</v>
      </c>
      <c r="C36" s="3" t="s">
        <v>55</v>
      </c>
      <c r="D36" s="4" t="s">
        <v>56</v>
      </c>
      <c r="E36" s="5" t="s">
        <v>8</v>
      </c>
      <c r="F36" s="6">
        <v>3</v>
      </c>
      <c r="G36" s="7">
        <v>80.16</v>
      </c>
      <c r="H36" s="8" t="s">
        <v>3</v>
      </c>
      <c r="I36" s="6">
        <v>97.34</v>
      </c>
      <c r="J36" s="9">
        <v>292.02</v>
      </c>
    </row>
    <row r="37" spans="1:10">
      <c r="A37" s="1" t="s">
        <v>308</v>
      </c>
      <c r="B37" s="2" t="s">
        <v>5</v>
      </c>
      <c r="C37" s="3" t="s">
        <v>57</v>
      </c>
      <c r="D37" s="4" t="s">
        <v>58</v>
      </c>
      <c r="E37" s="5" t="s">
        <v>8</v>
      </c>
      <c r="F37" s="6">
        <v>4</v>
      </c>
      <c r="G37" s="7">
        <v>46.83</v>
      </c>
      <c r="H37" s="8" t="s">
        <v>3</v>
      </c>
      <c r="I37" s="6">
        <v>56.87</v>
      </c>
      <c r="J37" s="9">
        <v>227.48</v>
      </c>
    </row>
    <row r="38" spans="1:10">
      <c r="A38" s="1" t="s">
        <v>309</v>
      </c>
      <c r="B38" s="2" t="s">
        <v>5</v>
      </c>
      <c r="C38" s="3" t="s">
        <v>59</v>
      </c>
      <c r="D38" s="4" t="s">
        <v>60</v>
      </c>
      <c r="E38" s="5" t="s">
        <v>8</v>
      </c>
      <c r="F38" s="6">
        <v>1</v>
      </c>
      <c r="G38" s="7">
        <v>36.409999999999997</v>
      </c>
      <c r="H38" s="8" t="s">
        <v>3</v>
      </c>
      <c r="I38" s="6">
        <v>44.21</v>
      </c>
      <c r="J38" s="9">
        <v>44.21</v>
      </c>
    </row>
    <row r="39" spans="1:10" ht="45">
      <c r="A39" s="1" t="s">
        <v>310</v>
      </c>
      <c r="B39" s="2" t="s">
        <v>0</v>
      </c>
      <c r="C39" s="3" t="s">
        <v>61</v>
      </c>
      <c r="D39" s="4" t="s">
        <v>62</v>
      </c>
      <c r="E39" s="5" t="s">
        <v>8</v>
      </c>
      <c r="F39" s="6">
        <v>1</v>
      </c>
      <c r="G39" s="7">
        <v>93.96</v>
      </c>
      <c r="H39" s="8" t="s">
        <v>3</v>
      </c>
      <c r="I39" s="6">
        <v>114.1</v>
      </c>
      <c r="J39" s="9">
        <v>114.1</v>
      </c>
    </row>
    <row r="40" spans="1:10" ht="30">
      <c r="A40" s="1" t="s">
        <v>311</v>
      </c>
      <c r="B40" s="2" t="s">
        <v>0</v>
      </c>
      <c r="C40" s="3" t="s">
        <v>63</v>
      </c>
      <c r="D40" s="4" t="s">
        <v>64</v>
      </c>
      <c r="E40" s="5" t="s">
        <v>8</v>
      </c>
      <c r="F40" s="6">
        <v>1</v>
      </c>
      <c r="G40" s="7">
        <v>35.69</v>
      </c>
      <c r="H40" s="8" t="s">
        <v>3</v>
      </c>
      <c r="I40" s="6">
        <v>43.34</v>
      </c>
      <c r="J40" s="9">
        <v>43.34</v>
      </c>
    </row>
    <row r="41" spans="1:10" ht="30">
      <c r="A41" s="1" t="s">
        <v>312</v>
      </c>
      <c r="B41" s="2" t="s">
        <v>0</v>
      </c>
      <c r="C41" s="3" t="s">
        <v>65</v>
      </c>
      <c r="D41" s="4" t="s">
        <v>66</v>
      </c>
      <c r="E41" s="5" t="s">
        <v>8</v>
      </c>
      <c r="F41" s="6">
        <v>5</v>
      </c>
      <c r="G41" s="7">
        <v>55.08</v>
      </c>
      <c r="H41" s="8" t="s">
        <v>3</v>
      </c>
      <c r="I41" s="6">
        <v>66.88</v>
      </c>
      <c r="J41" s="9">
        <v>334.4</v>
      </c>
    </row>
    <row r="42" spans="1:10" ht="45">
      <c r="A42" s="1" t="s">
        <v>313</v>
      </c>
      <c r="B42" s="2" t="s">
        <v>0</v>
      </c>
      <c r="C42" s="3" t="s">
        <v>67</v>
      </c>
      <c r="D42" s="4" t="s">
        <v>68</v>
      </c>
      <c r="E42" s="5" t="s">
        <v>8</v>
      </c>
      <c r="F42" s="6">
        <v>4</v>
      </c>
      <c r="G42" s="7">
        <v>401.82</v>
      </c>
      <c r="H42" s="8" t="s">
        <v>3</v>
      </c>
      <c r="I42" s="6">
        <v>487.93</v>
      </c>
      <c r="J42" s="9">
        <v>1951.72</v>
      </c>
    </row>
    <row r="43" spans="1:10" ht="30">
      <c r="A43" s="1" t="s">
        <v>314</v>
      </c>
      <c r="B43" s="2" t="s">
        <v>5</v>
      </c>
      <c r="C43" s="3" t="s">
        <v>69</v>
      </c>
      <c r="D43" s="4" t="s">
        <v>70</v>
      </c>
      <c r="E43" s="5" t="s">
        <v>8</v>
      </c>
      <c r="F43" s="6">
        <v>1</v>
      </c>
      <c r="G43" s="7">
        <v>279.89999999999998</v>
      </c>
      <c r="H43" s="8" t="s">
        <v>3</v>
      </c>
      <c r="I43" s="6">
        <v>339.88</v>
      </c>
      <c r="J43" s="9">
        <v>339.88</v>
      </c>
    </row>
    <row r="44" spans="1:10" ht="75">
      <c r="A44" s="1" t="s">
        <v>315</v>
      </c>
      <c r="B44" s="2" t="s">
        <v>5</v>
      </c>
      <c r="C44" s="3" t="s">
        <v>71</v>
      </c>
      <c r="D44" s="4" t="s">
        <v>72</v>
      </c>
      <c r="E44" s="5" t="s">
        <v>8</v>
      </c>
      <c r="F44" s="6">
        <v>4</v>
      </c>
      <c r="G44" s="7">
        <v>1225.77</v>
      </c>
      <c r="H44" s="8" t="s">
        <v>3</v>
      </c>
      <c r="I44" s="6">
        <v>1488.45</v>
      </c>
      <c r="J44" s="9">
        <v>5953.8</v>
      </c>
    </row>
    <row r="45" spans="1:10">
      <c r="A45" s="1" t="s">
        <v>316</v>
      </c>
      <c r="B45" s="2" t="s">
        <v>5</v>
      </c>
      <c r="C45" s="3" t="s">
        <v>73</v>
      </c>
      <c r="D45" s="4" t="s">
        <v>74</v>
      </c>
      <c r="E45" s="5" t="s">
        <v>8</v>
      </c>
      <c r="F45" s="6">
        <v>2</v>
      </c>
      <c r="G45" s="7">
        <v>58.44</v>
      </c>
      <c r="H45" s="8" t="s">
        <v>3</v>
      </c>
      <c r="I45" s="6">
        <v>70.959999999999994</v>
      </c>
      <c r="J45" s="9">
        <v>141.91999999999999</v>
      </c>
    </row>
    <row r="46" spans="1:10">
      <c r="A46" s="1" t="s">
        <v>317</v>
      </c>
      <c r="B46" s="2" t="s">
        <v>0</v>
      </c>
      <c r="C46" s="3" t="s">
        <v>75</v>
      </c>
      <c r="D46" s="4" t="s">
        <v>76</v>
      </c>
      <c r="E46" s="5" t="s">
        <v>8</v>
      </c>
      <c r="F46" s="6">
        <v>1</v>
      </c>
      <c r="G46" s="7">
        <v>26.68</v>
      </c>
      <c r="H46" s="8" t="s">
        <v>3</v>
      </c>
      <c r="I46" s="6">
        <v>32.4</v>
      </c>
      <c r="J46" s="9">
        <v>32.4</v>
      </c>
    </row>
    <row r="47" spans="1:10">
      <c r="A47" s="1" t="s">
        <v>318</v>
      </c>
      <c r="B47" s="2" t="s">
        <v>5</v>
      </c>
      <c r="C47" s="3" t="s">
        <v>77</v>
      </c>
      <c r="D47" s="4" t="s">
        <v>78</v>
      </c>
      <c r="E47" s="5" t="s">
        <v>8</v>
      </c>
      <c r="F47" s="6">
        <v>7</v>
      </c>
      <c r="G47" s="7">
        <v>50.29</v>
      </c>
      <c r="H47" s="8" t="s">
        <v>3</v>
      </c>
      <c r="I47" s="6">
        <v>61.07</v>
      </c>
      <c r="J47" s="9">
        <v>427.49</v>
      </c>
    </row>
    <row r="48" spans="1:10">
      <c r="A48" s="1" t="s">
        <v>319</v>
      </c>
      <c r="B48" s="2" t="s">
        <v>0</v>
      </c>
      <c r="C48" s="3" t="s">
        <v>79</v>
      </c>
      <c r="D48" s="4" t="s">
        <v>80</v>
      </c>
      <c r="E48" s="5" t="s">
        <v>8</v>
      </c>
      <c r="F48" s="6">
        <v>6</v>
      </c>
      <c r="G48" s="7">
        <v>20.85</v>
      </c>
      <c r="H48" s="8" t="s">
        <v>3</v>
      </c>
      <c r="I48" s="6">
        <v>25.32</v>
      </c>
      <c r="J48" s="9">
        <v>151.91999999999999</v>
      </c>
    </row>
    <row r="49" spans="1:10" ht="30">
      <c r="A49" s="1" t="s">
        <v>320</v>
      </c>
      <c r="B49" s="2" t="s">
        <v>0</v>
      </c>
      <c r="C49" s="3" t="s">
        <v>81</v>
      </c>
      <c r="D49" s="4" t="s">
        <v>82</v>
      </c>
      <c r="E49" s="5" t="s">
        <v>8</v>
      </c>
      <c r="F49" s="6">
        <v>1</v>
      </c>
      <c r="G49" s="7">
        <v>22.02</v>
      </c>
      <c r="H49" s="8" t="s">
        <v>3</v>
      </c>
      <c r="I49" s="6">
        <v>26.74</v>
      </c>
      <c r="J49" s="9">
        <v>26.74</v>
      </c>
    </row>
    <row r="50" spans="1:10" ht="30">
      <c r="A50" s="1" t="s">
        <v>321</v>
      </c>
      <c r="B50" s="2" t="s">
        <v>5</v>
      </c>
      <c r="C50" s="3" t="s">
        <v>83</v>
      </c>
      <c r="D50" s="4" t="s">
        <v>84</v>
      </c>
      <c r="E50" s="5" t="s">
        <v>8</v>
      </c>
      <c r="F50" s="6">
        <v>4</v>
      </c>
      <c r="G50" s="7">
        <v>4.08</v>
      </c>
      <c r="H50" s="8" t="s">
        <v>3</v>
      </c>
      <c r="I50" s="6">
        <v>4.95</v>
      </c>
      <c r="J50" s="9">
        <v>19.8</v>
      </c>
    </row>
    <row r="51" spans="1:10">
      <c r="A51" s="1" t="s">
        <v>322</v>
      </c>
      <c r="B51" s="2" t="s">
        <v>5</v>
      </c>
      <c r="C51" s="3" t="s">
        <v>85</v>
      </c>
      <c r="D51" s="4" t="s">
        <v>86</v>
      </c>
      <c r="E51" s="5" t="s">
        <v>8</v>
      </c>
      <c r="F51" s="6">
        <v>19</v>
      </c>
      <c r="G51" s="7">
        <v>48.49</v>
      </c>
      <c r="H51" s="8" t="s">
        <v>3</v>
      </c>
      <c r="I51" s="6">
        <v>58.88</v>
      </c>
      <c r="J51" s="9">
        <v>1118.72</v>
      </c>
    </row>
    <row r="52" spans="1:10">
      <c r="A52" s="1" t="s">
        <v>323</v>
      </c>
      <c r="B52" s="2" t="s">
        <v>0</v>
      </c>
      <c r="C52" s="3" t="s">
        <v>87</v>
      </c>
      <c r="D52" s="4" t="s">
        <v>88</v>
      </c>
      <c r="E52" s="5" t="s">
        <v>8</v>
      </c>
      <c r="F52" s="6">
        <v>4</v>
      </c>
      <c r="G52" s="7">
        <v>43.74</v>
      </c>
      <c r="H52" s="8" t="s">
        <v>3</v>
      </c>
      <c r="I52" s="6">
        <v>53.11</v>
      </c>
      <c r="J52" s="9">
        <v>212.44</v>
      </c>
    </row>
    <row r="53" spans="1:10">
      <c r="A53" s="1" t="s">
        <v>324</v>
      </c>
      <c r="B53" s="2" t="s">
        <v>0</v>
      </c>
      <c r="C53" s="3" t="s">
        <v>89</v>
      </c>
      <c r="D53" s="4" t="s">
        <v>90</v>
      </c>
      <c r="E53" s="5" t="s">
        <v>8</v>
      </c>
      <c r="F53" s="6">
        <v>5</v>
      </c>
      <c r="G53" s="7">
        <v>8.27</v>
      </c>
      <c r="H53" s="8" t="s">
        <v>3</v>
      </c>
      <c r="I53" s="6">
        <v>10.039999999999999</v>
      </c>
      <c r="J53" s="9">
        <v>50.2</v>
      </c>
    </row>
    <row r="54" spans="1:10">
      <c r="A54" s="1" t="s">
        <v>325</v>
      </c>
      <c r="B54" s="2" t="s">
        <v>0</v>
      </c>
      <c r="C54" s="3" t="s">
        <v>91</v>
      </c>
      <c r="D54" s="4" t="s">
        <v>92</v>
      </c>
      <c r="E54" s="5" t="s">
        <v>8</v>
      </c>
      <c r="F54" s="6">
        <v>11</v>
      </c>
      <c r="G54" s="7">
        <v>19.73</v>
      </c>
      <c r="H54" s="8" t="s">
        <v>3</v>
      </c>
      <c r="I54" s="6">
        <v>23.96</v>
      </c>
      <c r="J54" s="9">
        <v>263.56</v>
      </c>
    </row>
    <row r="55" spans="1:10">
      <c r="A55" s="1" t="s">
        <v>326</v>
      </c>
      <c r="B55" s="2" t="s">
        <v>0</v>
      </c>
      <c r="C55" s="3" t="s">
        <v>93</v>
      </c>
      <c r="D55" s="4" t="s">
        <v>94</v>
      </c>
      <c r="E55" s="5" t="s">
        <v>8</v>
      </c>
      <c r="F55" s="6">
        <v>2</v>
      </c>
      <c r="G55" s="7">
        <v>11.28</v>
      </c>
      <c r="H55" s="8" t="s">
        <v>3</v>
      </c>
      <c r="I55" s="6">
        <v>13.7</v>
      </c>
      <c r="J55" s="9">
        <v>27.4</v>
      </c>
    </row>
    <row r="56" spans="1:10">
      <c r="A56" s="1" t="s">
        <v>327</v>
      </c>
      <c r="B56" s="2" t="s">
        <v>5</v>
      </c>
      <c r="C56" s="3" t="s">
        <v>95</v>
      </c>
      <c r="D56" s="4" t="s">
        <v>96</v>
      </c>
      <c r="E56" s="5" t="s">
        <v>8</v>
      </c>
      <c r="F56" s="6">
        <v>10</v>
      </c>
      <c r="G56" s="7">
        <v>41.6</v>
      </c>
      <c r="H56" s="8" t="s">
        <v>3</v>
      </c>
      <c r="I56" s="6">
        <v>50.51</v>
      </c>
      <c r="J56" s="9">
        <v>505.1</v>
      </c>
    </row>
    <row r="57" spans="1:10">
      <c r="A57" s="1" t="s">
        <v>328</v>
      </c>
      <c r="B57" s="2" t="s">
        <v>5</v>
      </c>
      <c r="C57" s="3" t="s">
        <v>97</v>
      </c>
      <c r="D57" s="4" t="s">
        <v>98</v>
      </c>
      <c r="E57" s="5" t="s">
        <v>8</v>
      </c>
      <c r="F57" s="6">
        <v>1</v>
      </c>
      <c r="G57" s="7">
        <v>25.55</v>
      </c>
      <c r="H57" s="8" t="s">
        <v>3</v>
      </c>
      <c r="I57" s="6">
        <v>31.03</v>
      </c>
      <c r="J57" s="9">
        <v>31.03</v>
      </c>
    </row>
    <row r="58" spans="1:10">
      <c r="A58" s="1" t="s">
        <v>329</v>
      </c>
      <c r="B58" s="2" t="s">
        <v>0</v>
      </c>
      <c r="C58" s="3" t="s">
        <v>99</v>
      </c>
      <c r="D58" s="4" t="s">
        <v>100</v>
      </c>
      <c r="E58" s="5" t="s">
        <v>8</v>
      </c>
      <c r="F58" s="6">
        <v>2</v>
      </c>
      <c r="G58" s="7">
        <v>59.13</v>
      </c>
      <c r="H58" s="8" t="s">
        <v>3</v>
      </c>
      <c r="I58" s="6">
        <v>71.8</v>
      </c>
      <c r="J58" s="9">
        <v>143.6</v>
      </c>
    </row>
    <row r="59" spans="1:10" ht="30">
      <c r="A59" s="1" t="s">
        <v>330</v>
      </c>
      <c r="B59" s="2" t="s">
        <v>0</v>
      </c>
      <c r="C59" s="3" t="s">
        <v>101</v>
      </c>
      <c r="D59" s="4" t="s">
        <v>102</v>
      </c>
      <c r="E59" s="5" t="s">
        <v>8</v>
      </c>
      <c r="F59" s="6">
        <v>3</v>
      </c>
      <c r="G59" s="7">
        <v>11.92</v>
      </c>
      <c r="H59" s="8" t="s">
        <v>3</v>
      </c>
      <c r="I59" s="6">
        <v>14.47</v>
      </c>
      <c r="J59" s="9">
        <v>43.41</v>
      </c>
    </row>
    <row r="60" spans="1:10">
      <c r="A60" s="1" t="s">
        <v>331</v>
      </c>
      <c r="B60" s="2" t="s">
        <v>0</v>
      </c>
      <c r="C60" s="3" t="s">
        <v>103</v>
      </c>
      <c r="D60" s="4" t="s">
        <v>104</v>
      </c>
      <c r="E60" s="5" t="s">
        <v>8</v>
      </c>
      <c r="F60" s="6">
        <v>2</v>
      </c>
      <c r="G60" s="7">
        <v>24.38</v>
      </c>
      <c r="H60" s="8" t="s">
        <v>3</v>
      </c>
      <c r="I60" s="6">
        <v>29.6</v>
      </c>
      <c r="J60" s="9">
        <v>59.2</v>
      </c>
    </row>
    <row r="61" spans="1:10">
      <c r="A61" s="1" t="s">
        <v>332</v>
      </c>
      <c r="B61" s="2" t="s">
        <v>0</v>
      </c>
      <c r="C61" s="3" t="s">
        <v>105</v>
      </c>
      <c r="D61" s="4" t="s">
        <v>106</v>
      </c>
      <c r="E61" s="5" t="s">
        <v>8</v>
      </c>
      <c r="F61" s="6">
        <v>6</v>
      </c>
      <c r="G61" s="7">
        <v>35.72</v>
      </c>
      <c r="H61" s="8" t="s">
        <v>3</v>
      </c>
      <c r="I61" s="6">
        <v>43.37</v>
      </c>
      <c r="J61" s="9">
        <v>260.22000000000003</v>
      </c>
    </row>
    <row r="62" spans="1:10">
      <c r="A62" s="1" t="s">
        <v>333</v>
      </c>
      <c r="B62" s="2" t="s">
        <v>0</v>
      </c>
      <c r="C62" s="3" t="s">
        <v>107</v>
      </c>
      <c r="D62" s="4" t="s">
        <v>108</v>
      </c>
      <c r="E62" s="5" t="s">
        <v>8</v>
      </c>
      <c r="F62" s="6">
        <v>12</v>
      </c>
      <c r="G62" s="7">
        <v>10.82</v>
      </c>
      <c r="H62" s="8" t="s">
        <v>3</v>
      </c>
      <c r="I62" s="6">
        <v>13.14</v>
      </c>
      <c r="J62" s="9">
        <v>157.68</v>
      </c>
    </row>
    <row r="63" spans="1:10" ht="45">
      <c r="A63" s="1" t="s">
        <v>334</v>
      </c>
      <c r="B63" s="2" t="s">
        <v>0</v>
      </c>
      <c r="C63" s="3" t="s">
        <v>109</v>
      </c>
      <c r="D63" s="4" t="s">
        <v>110</v>
      </c>
      <c r="E63" s="5" t="s">
        <v>8</v>
      </c>
      <c r="F63" s="6">
        <v>2</v>
      </c>
      <c r="G63" s="7">
        <v>6.81</v>
      </c>
      <c r="H63" s="8" t="s">
        <v>3</v>
      </c>
      <c r="I63" s="6">
        <v>8.27</v>
      </c>
      <c r="J63" s="9">
        <v>16.54</v>
      </c>
    </row>
    <row r="64" spans="1:10" ht="45">
      <c r="A64" s="1" t="s">
        <v>335</v>
      </c>
      <c r="B64" s="2" t="s">
        <v>0</v>
      </c>
      <c r="C64" s="3" t="s">
        <v>111</v>
      </c>
      <c r="D64" s="4" t="s">
        <v>112</v>
      </c>
      <c r="E64" s="5" t="s">
        <v>8</v>
      </c>
      <c r="F64" s="6">
        <v>17</v>
      </c>
      <c r="G64" s="7">
        <v>7.48</v>
      </c>
      <c r="H64" s="8" t="s">
        <v>3</v>
      </c>
      <c r="I64" s="6">
        <v>9.08</v>
      </c>
      <c r="J64" s="9">
        <v>154.36000000000001</v>
      </c>
    </row>
    <row r="65" spans="1:10" ht="45">
      <c r="A65" s="1" t="s">
        <v>336</v>
      </c>
      <c r="B65" s="2" t="s">
        <v>0</v>
      </c>
      <c r="C65" s="3" t="s">
        <v>113</v>
      </c>
      <c r="D65" s="4" t="s">
        <v>114</v>
      </c>
      <c r="E65" s="5" t="s">
        <v>8</v>
      </c>
      <c r="F65" s="6">
        <v>1</v>
      </c>
      <c r="G65" s="7">
        <v>18.86</v>
      </c>
      <c r="H65" s="8" t="s">
        <v>3</v>
      </c>
      <c r="I65" s="6">
        <v>22.9</v>
      </c>
      <c r="J65" s="9">
        <v>22.9</v>
      </c>
    </row>
    <row r="66" spans="1:10" ht="45">
      <c r="A66" s="1" t="s">
        <v>337</v>
      </c>
      <c r="B66" s="2" t="s">
        <v>0</v>
      </c>
      <c r="C66" s="3" t="s">
        <v>115</v>
      </c>
      <c r="D66" s="4" t="s">
        <v>116</v>
      </c>
      <c r="E66" s="5" t="s">
        <v>8</v>
      </c>
      <c r="F66" s="6">
        <v>14</v>
      </c>
      <c r="G66" s="7">
        <v>6.72</v>
      </c>
      <c r="H66" s="8" t="s">
        <v>3</v>
      </c>
      <c r="I66" s="6">
        <v>8.16</v>
      </c>
      <c r="J66" s="9">
        <v>114.24</v>
      </c>
    </row>
    <row r="67" spans="1:10">
      <c r="A67" s="1" t="s">
        <v>338</v>
      </c>
      <c r="B67" s="2" t="s">
        <v>0</v>
      </c>
      <c r="C67" s="3" t="s">
        <v>117</v>
      </c>
      <c r="D67" s="4" t="s">
        <v>118</v>
      </c>
      <c r="E67" s="5" t="s">
        <v>8</v>
      </c>
      <c r="F67" s="6">
        <v>12</v>
      </c>
      <c r="G67" s="7">
        <v>10.3</v>
      </c>
      <c r="H67" s="8" t="s">
        <v>3</v>
      </c>
      <c r="I67" s="6">
        <v>12.51</v>
      </c>
      <c r="J67" s="9">
        <v>150.12</v>
      </c>
    </row>
    <row r="68" spans="1:10" ht="30">
      <c r="A68" s="1" t="s">
        <v>339</v>
      </c>
      <c r="B68" s="2" t="s">
        <v>119</v>
      </c>
      <c r="C68" s="3" t="s">
        <v>120</v>
      </c>
      <c r="D68" s="4" t="s">
        <v>121</v>
      </c>
      <c r="E68" s="5" t="s">
        <v>122</v>
      </c>
      <c r="F68" s="6">
        <v>7</v>
      </c>
      <c r="G68" s="7">
        <v>20.010000000000002</v>
      </c>
      <c r="H68" s="8" t="s">
        <v>3</v>
      </c>
      <c r="I68" s="6">
        <v>24.3</v>
      </c>
      <c r="J68" s="9">
        <v>170.1</v>
      </c>
    </row>
    <row r="69" spans="1:10" ht="30">
      <c r="A69" s="1" t="s">
        <v>340</v>
      </c>
      <c r="B69" s="2" t="s">
        <v>0</v>
      </c>
      <c r="C69" s="3" t="s">
        <v>123</v>
      </c>
      <c r="D69" s="4" t="s">
        <v>124</v>
      </c>
      <c r="E69" s="5" t="s">
        <v>8</v>
      </c>
      <c r="F69" s="6">
        <v>1</v>
      </c>
      <c r="G69" s="7">
        <v>47.47</v>
      </c>
      <c r="H69" s="8" t="s">
        <v>3</v>
      </c>
      <c r="I69" s="6">
        <v>57.64</v>
      </c>
      <c r="J69" s="9">
        <v>57.64</v>
      </c>
    </row>
    <row r="70" spans="1:10">
      <c r="A70" s="1" t="s">
        <v>341</v>
      </c>
      <c r="B70" s="2" t="s">
        <v>0</v>
      </c>
      <c r="C70" s="3" t="s">
        <v>125</v>
      </c>
      <c r="D70" s="4" t="s">
        <v>126</v>
      </c>
      <c r="E70" s="5" t="s">
        <v>8</v>
      </c>
      <c r="F70" s="6">
        <v>10</v>
      </c>
      <c r="G70" s="7">
        <v>22.4</v>
      </c>
      <c r="H70" s="8" t="s">
        <v>3</v>
      </c>
      <c r="I70" s="6">
        <v>27.2</v>
      </c>
      <c r="J70" s="9">
        <v>272</v>
      </c>
    </row>
    <row r="71" spans="1:10">
      <c r="A71" s="1" t="s">
        <v>342</v>
      </c>
      <c r="B71" s="2" t="s">
        <v>0</v>
      </c>
      <c r="C71" s="3" t="s">
        <v>127</v>
      </c>
      <c r="D71" s="4" t="s">
        <v>128</v>
      </c>
      <c r="E71" s="5" t="s">
        <v>8</v>
      </c>
      <c r="F71" s="6">
        <v>5</v>
      </c>
      <c r="G71" s="7">
        <v>8.76</v>
      </c>
      <c r="H71" s="8" t="s">
        <v>3</v>
      </c>
      <c r="I71" s="6">
        <v>10.64</v>
      </c>
      <c r="J71" s="9">
        <v>53.2</v>
      </c>
    </row>
    <row r="72" spans="1:10">
      <c r="A72" s="1" t="s">
        <v>343</v>
      </c>
      <c r="B72" s="2" t="s">
        <v>5</v>
      </c>
      <c r="C72" s="3" t="s">
        <v>129</v>
      </c>
      <c r="D72" s="4" t="s">
        <v>130</v>
      </c>
      <c r="E72" s="5" t="s">
        <v>8</v>
      </c>
      <c r="F72" s="6">
        <v>5</v>
      </c>
      <c r="G72" s="7">
        <v>12.79</v>
      </c>
      <c r="H72" s="8" t="s">
        <v>3</v>
      </c>
      <c r="I72" s="6">
        <v>15.53</v>
      </c>
      <c r="J72" s="9">
        <v>77.650000000000006</v>
      </c>
    </row>
    <row r="73" spans="1:10">
      <c r="A73" s="1" t="s">
        <v>344</v>
      </c>
      <c r="B73" s="2" t="s">
        <v>5</v>
      </c>
      <c r="C73" s="3" t="s">
        <v>131</v>
      </c>
      <c r="D73" s="4" t="s">
        <v>132</v>
      </c>
      <c r="E73" s="5" t="s">
        <v>13</v>
      </c>
      <c r="F73" s="6">
        <v>112.48</v>
      </c>
      <c r="G73" s="7">
        <v>18.47</v>
      </c>
      <c r="H73" s="8" t="s">
        <v>3</v>
      </c>
      <c r="I73" s="6">
        <v>22.43</v>
      </c>
      <c r="J73" s="9">
        <v>2522.9299999999998</v>
      </c>
    </row>
    <row r="74" spans="1:10">
      <c r="A74" s="1" t="s">
        <v>345</v>
      </c>
      <c r="B74" s="2" t="s">
        <v>5</v>
      </c>
      <c r="C74" s="3" t="s">
        <v>133</v>
      </c>
      <c r="D74" s="4" t="s">
        <v>134</v>
      </c>
      <c r="E74" s="5" t="s">
        <v>13</v>
      </c>
      <c r="F74" s="6">
        <v>106.86</v>
      </c>
      <c r="G74" s="7">
        <v>25.49</v>
      </c>
      <c r="H74" s="8" t="s">
        <v>3</v>
      </c>
      <c r="I74" s="6">
        <v>30.95</v>
      </c>
      <c r="J74" s="9">
        <v>3307.32</v>
      </c>
    </row>
    <row r="75" spans="1:10">
      <c r="A75" s="1" t="s">
        <v>346</v>
      </c>
      <c r="B75" s="2" t="s">
        <v>5</v>
      </c>
      <c r="C75" s="3" t="s">
        <v>135</v>
      </c>
      <c r="D75" s="4" t="s">
        <v>136</v>
      </c>
      <c r="E75" s="5" t="s">
        <v>13</v>
      </c>
      <c r="F75" s="6">
        <v>17.18</v>
      </c>
      <c r="G75" s="7">
        <v>16.46</v>
      </c>
      <c r="H75" s="8" t="s">
        <v>3</v>
      </c>
      <c r="I75" s="6">
        <v>19.989999999999998</v>
      </c>
      <c r="J75" s="9">
        <v>343.43</v>
      </c>
    </row>
    <row r="76" spans="1:10">
      <c r="A76" s="1" t="s">
        <v>347</v>
      </c>
      <c r="B76" s="2" t="s">
        <v>0</v>
      </c>
      <c r="C76" s="3" t="s">
        <v>137</v>
      </c>
      <c r="D76" s="4" t="s">
        <v>138</v>
      </c>
      <c r="E76" s="5" t="s">
        <v>8</v>
      </c>
      <c r="F76" s="6">
        <v>7</v>
      </c>
      <c r="G76" s="7">
        <v>19.57</v>
      </c>
      <c r="H76" s="8" t="s">
        <v>3</v>
      </c>
      <c r="I76" s="6">
        <v>23.76</v>
      </c>
      <c r="J76" s="9">
        <v>166.32</v>
      </c>
    </row>
    <row r="77" spans="1:10">
      <c r="A77" s="1" t="s">
        <v>348</v>
      </c>
      <c r="B77" s="2" t="s">
        <v>5</v>
      </c>
      <c r="C77" s="3" t="s">
        <v>139</v>
      </c>
      <c r="D77" s="4" t="s">
        <v>140</v>
      </c>
      <c r="E77" s="5" t="s">
        <v>8</v>
      </c>
      <c r="F77" s="6">
        <v>1</v>
      </c>
      <c r="G77" s="7">
        <v>1.81</v>
      </c>
      <c r="H77" s="8" t="s">
        <v>3</v>
      </c>
      <c r="I77" s="6">
        <v>2.2000000000000002</v>
      </c>
      <c r="J77" s="9">
        <v>2.2000000000000002</v>
      </c>
    </row>
    <row r="78" spans="1:10">
      <c r="A78" s="1" t="s">
        <v>349</v>
      </c>
      <c r="B78" s="2" t="s">
        <v>0</v>
      </c>
      <c r="C78" s="3" t="s">
        <v>141</v>
      </c>
      <c r="D78" s="4" t="s">
        <v>142</v>
      </c>
      <c r="E78" s="5" t="s">
        <v>8</v>
      </c>
      <c r="F78" s="6">
        <v>4</v>
      </c>
      <c r="G78" s="7">
        <v>9.3000000000000007</v>
      </c>
      <c r="H78" s="8" t="s">
        <v>3</v>
      </c>
      <c r="I78" s="6">
        <v>11.29</v>
      </c>
      <c r="J78" s="9">
        <v>45.16</v>
      </c>
    </row>
    <row r="79" spans="1:10">
      <c r="A79" s="1" t="s">
        <v>350</v>
      </c>
      <c r="B79" s="2" t="s">
        <v>0</v>
      </c>
      <c r="C79" s="3" t="s">
        <v>143</v>
      </c>
      <c r="D79" s="4" t="s">
        <v>144</v>
      </c>
      <c r="E79" s="5" t="s">
        <v>8</v>
      </c>
      <c r="F79" s="6">
        <v>4</v>
      </c>
      <c r="G79" s="7">
        <v>15.69</v>
      </c>
      <c r="H79" s="8" t="s">
        <v>3</v>
      </c>
      <c r="I79" s="6">
        <v>19.05</v>
      </c>
      <c r="J79" s="9">
        <v>76.2</v>
      </c>
    </row>
    <row r="80" spans="1:10">
      <c r="A80" s="1" t="s">
        <v>351</v>
      </c>
      <c r="B80" s="2" t="s">
        <v>0</v>
      </c>
      <c r="C80" s="3" t="s">
        <v>145</v>
      </c>
      <c r="D80" s="4" t="s">
        <v>146</v>
      </c>
      <c r="E80" s="5" t="s">
        <v>8</v>
      </c>
      <c r="F80" s="6">
        <v>6</v>
      </c>
      <c r="G80" s="7">
        <v>6.08</v>
      </c>
      <c r="H80" s="8" t="s">
        <v>3</v>
      </c>
      <c r="I80" s="6">
        <v>7.38</v>
      </c>
      <c r="J80" s="9">
        <v>44.28</v>
      </c>
    </row>
    <row r="81" spans="1:10" ht="30">
      <c r="A81" s="1" t="s">
        <v>352</v>
      </c>
      <c r="B81" s="2" t="s">
        <v>0</v>
      </c>
      <c r="C81" s="3" t="s">
        <v>147</v>
      </c>
      <c r="D81" s="4" t="s">
        <v>148</v>
      </c>
      <c r="E81" s="5" t="s">
        <v>8</v>
      </c>
      <c r="F81" s="6">
        <v>2</v>
      </c>
      <c r="G81" s="7">
        <v>22.91</v>
      </c>
      <c r="H81" s="8" t="s">
        <v>3</v>
      </c>
      <c r="I81" s="6">
        <v>27.82</v>
      </c>
      <c r="J81" s="9">
        <v>55.64</v>
      </c>
    </row>
    <row r="82" spans="1:10" ht="30">
      <c r="A82" s="1" t="s">
        <v>353</v>
      </c>
      <c r="B82" s="2" t="s">
        <v>0</v>
      </c>
      <c r="C82" s="3" t="s">
        <v>149</v>
      </c>
      <c r="D82" s="4" t="s">
        <v>150</v>
      </c>
      <c r="E82" s="5" t="s">
        <v>8</v>
      </c>
      <c r="F82" s="6">
        <v>2</v>
      </c>
      <c r="G82" s="7">
        <v>20.83</v>
      </c>
      <c r="H82" s="8" t="s">
        <v>3</v>
      </c>
      <c r="I82" s="6">
        <v>25.29</v>
      </c>
      <c r="J82" s="9">
        <v>50.58</v>
      </c>
    </row>
    <row r="83" spans="1:10" ht="30">
      <c r="A83" s="1" t="s">
        <v>354</v>
      </c>
      <c r="B83" s="2" t="s">
        <v>0</v>
      </c>
      <c r="C83" s="3" t="s">
        <v>151</v>
      </c>
      <c r="D83" s="4" t="s">
        <v>152</v>
      </c>
      <c r="E83" s="5" t="s">
        <v>8</v>
      </c>
      <c r="F83" s="6">
        <v>2</v>
      </c>
      <c r="G83" s="7">
        <v>27.67</v>
      </c>
      <c r="H83" s="8" t="s">
        <v>3</v>
      </c>
      <c r="I83" s="6">
        <v>33.6</v>
      </c>
      <c r="J83" s="9">
        <v>67.2</v>
      </c>
    </row>
    <row r="84" spans="1:10" ht="60">
      <c r="A84" s="1" t="s">
        <v>355</v>
      </c>
      <c r="B84" s="2" t="s">
        <v>0</v>
      </c>
      <c r="C84" s="3" t="s">
        <v>153</v>
      </c>
      <c r="D84" s="4" t="s">
        <v>154</v>
      </c>
      <c r="E84" s="5" t="s">
        <v>8</v>
      </c>
      <c r="F84" s="6">
        <v>26</v>
      </c>
      <c r="G84" s="7">
        <v>5.81</v>
      </c>
      <c r="H84" s="8" t="s">
        <v>3</v>
      </c>
      <c r="I84" s="6">
        <v>7.06</v>
      </c>
      <c r="J84" s="9">
        <v>183.56</v>
      </c>
    </row>
    <row r="85" spans="1:10">
      <c r="A85" s="1" t="s">
        <v>356</v>
      </c>
      <c r="B85" s="2" t="s">
        <v>0</v>
      </c>
      <c r="C85" s="3" t="s">
        <v>155</v>
      </c>
      <c r="D85" s="4" t="s">
        <v>156</v>
      </c>
      <c r="E85" s="5" t="s">
        <v>8</v>
      </c>
      <c r="F85" s="6">
        <v>1</v>
      </c>
      <c r="G85" s="7">
        <v>5.8</v>
      </c>
      <c r="H85" s="8" t="s">
        <v>3</v>
      </c>
      <c r="I85" s="6">
        <v>7.04</v>
      </c>
      <c r="J85" s="9">
        <v>7.04</v>
      </c>
    </row>
    <row r="86" spans="1:10">
      <c r="A86" s="1" t="s">
        <v>357</v>
      </c>
      <c r="B86" s="2" t="s">
        <v>0</v>
      </c>
      <c r="C86" s="3" t="s">
        <v>157</v>
      </c>
      <c r="D86" s="4" t="s">
        <v>158</v>
      </c>
      <c r="E86" s="5" t="s">
        <v>8</v>
      </c>
      <c r="F86" s="6">
        <v>1</v>
      </c>
      <c r="G86" s="7">
        <v>9.09</v>
      </c>
      <c r="H86" s="8" t="s">
        <v>3</v>
      </c>
      <c r="I86" s="6">
        <v>11.04</v>
      </c>
      <c r="J86" s="9">
        <v>11.04</v>
      </c>
    </row>
    <row r="87" spans="1:10">
      <c r="A87" s="1" t="s">
        <v>358</v>
      </c>
      <c r="B87" s="2" t="s">
        <v>0</v>
      </c>
      <c r="C87" s="3" t="s">
        <v>159</v>
      </c>
      <c r="D87" s="4" t="s">
        <v>160</v>
      </c>
      <c r="E87" s="5" t="s">
        <v>8</v>
      </c>
      <c r="F87" s="6">
        <v>35</v>
      </c>
      <c r="G87" s="7">
        <v>8</v>
      </c>
      <c r="H87" s="8" t="s">
        <v>3</v>
      </c>
      <c r="I87" s="6">
        <v>9.7100000000000009</v>
      </c>
      <c r="J87" s="9">
        <v>339.85</v>
      </c>
    </row>
    <row r="88" spans="1:10">
      <c r="A88" s="1" t="s">
        <v>359</v>
      </c>
      <c r="B88" s="2" t="s">
        <v>0</v>
      </c>
      <c r="C88" s="3" t="s">
        <v>161</v>
      </c>
      <c r="D88" s="4" t="s">
        <v>162</v>
      </c>
      <c r="E88" s="5" t="s">
        <v>8</v>
      </c>
      <c r="F88" s="6">
        <v>4</v>
      </c>
      <c r="G88" s="7">
        <v>11.56</v>
      </c>
      <c r="H88" s="8" t="s">
        <v>3</v>
      </c>
      <c r="I88" s="6">
        <v>14.04</v>
      </c>
      <c r="J88" s="9">
        <v>56.16</v>
      </c>
    </row>
    <row r="89" spans="1:10">
      <c r="A89" s="1" t="s">
        <v>360</v>
      </c>
      <c r="B89" s="2" t="s">
        <v>0</v>
      </c>
      <c r="C89" s="3" t="s">
        <v>163</v>
      </c>
      <c r="D89" s="4" t="s">
        <v>164</v>
      </c>
      <c r="E89" s="5" t="s">
        <v>8</v>
      </c>
      <c r="F89" s="6">
        <v>4</v>
      </c>
      <c r="G89" s="7">
        <v>9.2799999999999994</v>
      </c>
      <c r="H89" s="8" t="s">
        <v>3</v>
      </c>
      <c r="I89" s="6">
        <v>11.27</v>
      </c>
      <c r="J89" s="9">
        <v>45.08</v>
      </c>
    </row>
    <row r="90" spans="1:10">
      <c r="A90" s="1" t="s">
        <v>361</v>
      </c>
      <c r="B90" s="2" t="s">
        <v>0</v>
      </c>
      <c r="C90" s="3" t="s">
        <v>165</v>
      </c>
      <c r="D90" s="4" t="s">
        <v>166</v>
      </c>
      <c r="E90" s="5" t="s">
        <v>8</v>
      </c>
      <c r="F90" s="6">
        <v>1</v>
      </c>
      <c r="G90" s="7">
        <v>10.220000000000001</v>
      </c>
      <c r="H90" s="8" t="s">
        <v>3</v>
      </c>
      <c r="I90" s="6">
        <v>12.41</v>
      </c>
      <c r="J90" s="9">
        <v>12.41</v>
      </c>
    </row>
    <row r="91" spans="1:10">
      <c r="A91" s="1" t="s">
        <v>362</v>
      </c>
      <c r="B91" s="2" t="s">
        <v>0</v>
      </c>
      <c r="C91" s="3" t="s">
        <v>145</v>
      </c>
      <c r="D91" s="4" t="s">
        <v>167</v>
      </c>
      <c r="E91" s="5" t="s">
        <v>8</v>
      </c>
      <c r="F91" s="6">
        <v>3</v>
      </c>
      <c r="G91" s="7">
        <v>6.08</v>
      </c>
      <c r="H91" s="8" t="s">
        <v>3</v>
      </c>
      <c r="I91" s="6">
        <v>7.38</v>
      </c>
      <c r="J91" s="9">
        <v>22.14</v>
      </c>
    </row>
    <row r="92" spans="1:10">
      <c r="A92" s="1" t="s">
        <v>363</v>
      </c>
      <c r="B92" s="2" t="s">
        <v>0</v>
      </c>
      <c r="C92" s="3" t="s">
        <v>168</v>
      </c>
      <c r="D92" s="4" t="s">
        <v>169</v>
      </c>
      <c r="E92" s="5" t="s">
        <v>8</v>
      </c>
      <c r="F92" s="6">
        <v>1</v>
      </c>
      <c r="G92" s="7">
        <v>8.8000000000000007</v>
      </c>
      <c r="H92" s="8" t="s">
        <v>3</v>
      </c>
      <c r="I92" s="6">
        <v>10.69</v>
      </c>
      <c r="J92" s="9">
        <v>10.69</v>
      </c>
    </row>
    <row r="93" spans="1:10">
      <c r="A93" s="1" t="s">
        <v>364</v>
      </c>
      <c r="B93" s="2" t="s">
        <v>0</v>
      </c>
      <c r="C93" s="3" t="s">
        <v>170</v>
      </c>
      <c r="D93" s="4" t="s">
        <v>171</v>
      </c>
      <c r="E93" s="5" t="s">
        <v>13</v>
      </c>
      <c r="F93" s="6">
        <v>265</v>
      </c>
      <c r="G93" s="7">
        <v>10.18</v>
      </c>
      <c r="H93" s="8" t="s">
        <v>3</v>
      </c>
      <c r="I93" s="6">
        <v>12.36</v>
      </c>
      <c r="J93" s="9">
        <v>3275.4</v>
      </c>
    </row>
    <row r="94" spans="1:10">
      <c r="A94" s="1" t="s">
        <v>365</v>
      </c>
      <c r="B94" s="2" t="s">
        <v>0</v>
      </c>
      <c r="C94" s="3" t="s">
        <v>172</v>
      </c>
      <c r="D94" s="4" t="s">
        <v>173</v>
      </c>
      <c r="E94" s="5" t="s">
        <v>13</v>
      </c>
      <c r="F94" s="6">
        <v>5.64</v>
      </c>
      <c r="G94" s="7">
        <v>18.04</v>
      </c>
      <c r="H94" s="8" t="s">
        <v>3</v>
      </c>
      <c r="I94" s="6">
        <v>21.91</v>
      </c>
      <c r="J94" s="9">
        <v>123.57</v>
      </c>
    </row>
    <row r="95" spans="1:10">
      <c r="A95" s="1" t="s">
        <v>366</v>
      </c>
      <c r="B95" s="2" t="s">
        <v>0</v>
      </c>
      <c r="C95" s="3" t="s">
        <v>174</v>
      </c>
      <c r="D95" s="4" t="s">
        <v>175</v>
      </c>
      <c r="E95" s="5" t="s">
        <v>8</v>
      </c>
      <c r="F95" s="6">
        <v>16</v>
      </c>
      <c r="G95" s="7">
        <v>11.25</v>
      </c>
      <c r="H95" s="8" t="s">
        <v>3</v>
      </c>
      <c r="I95" s="6">
        <v>13.66</v>
      </c>
      <c r="J95" s="9">
        <v>218.56</v>
      </c>
    </row>
    <row r="96" spans="1:10">
      <c r="A96" s="1" t="s">
        <v>367</v>
      </c>
      <c r="B96" s="2" t="s">
        <v>0</v>
      </c>
      <c r="C96" s="3" t="s">
        <v>176</v>
      </c>
      <c r="D96" s="4" t="s">
        <v>177</v>
      </c>
      <c r="E96" s="5" t="s">
        <v>8</v>
      </c>
      <c r="F96" s="6">
        <v>2</v>
      </c>
      <c r="G96" s="7">
        <v>17.420000000000002</v>
      </c>
      <c r="H96" s="8" t="s">
        <v>3</v>
      </c>
      <c r="I96" s="6">
        <v>21.15</v>
      </c>
      <c r="J96" s="9">
        <v>42.3</v>
      </c>
    </row>
    <row r="97" spans="1:10" ht="30">
      <c r="A97" s="1" t="s">
        <v>368</v>
      </c>
      <c r="B97" s="2" t="s">
        <v>0</v>
      </c>
      <c r="C97" s="3" t="s">
        <v>178</v>
      </c>
      <c r="D97" s="4" t="s">
        <v>179</v>
      </c>
      <c r="E97" s="5" t="s">
        <v>8</v>
      </c>
      <c r="F97" s="6">
        <v>2</v>
      </c>
      <c r="G97" s="7">
        <v>10.92</v>
      </c>
      <c r="H97" s="8" t="s">
        <v>3</v>
      </c>
      <c r="I97" s="6">
        <v>13.26</v>
      </c>
      <c r="J97" s="9">
        <v>26.52</v>
      </c>
    </row>
    <row r="98" spans="1:10" ht="30">
      <c r="A98" s="1" t="s">
        <v>369</v>
      </c>
      <c r="B98" s="2" t="s">
        <v>0</v>
      </c>
      <c r="C98" s="3" t="s">
        <v>143</v>
      </c>
      <c r="D98" s="4" t="s">
        <v>180</v>
      </c>
      <c r="E98" s="5" t="s">
        <v>8</v>
      </c>
      <c r="F98" s="6">
        <v>12</v>
      </c>
      <c r="G98" s="7">
        <v>15.69</v>
      </c>
      <c r="H98" s="8" t="s">
        <v>3</v>
      </c>
      <c r="I98" s="6">
        <v>19.05</v>
      </c>
      <c r="J98" s="9">
        <v>228.6</v>
      </c>
    </row>
    <row r="99" spans="1:10" ht="30">
      <c r="A99" s="1" t="s">
        <v>370</v>
      </c>
      <c r="B99" s="2" t="s">
        <v>0</v>
      </c>
      <c r="C99" s="3" t="s">
        <v>181</v>
      </c>
      <c r="D99" s="4" t="s">
        <v>182</v>
      </c>
      <c r="E99" s="5" t="s">
        <v>8</v>
      </c>
      <c r="F99" s="6">
        <v>1</v>
      </c>
      <c r="G99" s="7">
        <v>6.04</v>
      </c>
      <c r="H99" s="8" t="s">
        <v>3</v>
      </c>
      <c r="I99" s="6">
        <v>7.33</v>
      </c>
      <c r="J99" s="9">
        <v>7.33</v>
      </c>
    </row>
    <row r="100" spans="1:10">
      <c r="A100" s="1" t="s">
        <v>371</v>
      </c>
      <c r="B100" s="2" t="s">
        <v>5</v>
      </c>
      <c r="C100" s="3" t="s">
        <v>183</v>
      </c>
      <c r="D100" s="4" t="s">
        <v>184</v>
      </c>
      <c r="E100" s="5" t="s">
        <v>8</v>
      </c>
      <c r="F100" s="6">
        <v>2</v>
      </c>
      <c r="G100" s="7">
        <v>459.12</v>
      </c>
      <c r="H100" s="8" t="s">
        <v>3</v>
      </c>
      <c r="I100" s="6">
        <v>557.51</v>
      </c>
      <c r="J100" s="9">
        <v>1115.02</v>
      </c>
    </row>
    <row r="101" spans="1:10">
      <c r="A101" s="1" t="s">
        <v>372</v>
      </c>
      <c r="B101" s="2" t="s">
        <v>0</v>
      </c>
      <c r="C101" s="3"/>
      <c r="D101" s="4" t="s">
        <v>185</v>
      </c>
      <c r="E101" s="5" t="s">
        <v>2</v>
      </c>
      <c r="F101" s="6">
        <v>0</v>
      </c>
      <c r="G101" s="7">
        <v>0</v>
      </c>
      <c r="H101" s="8" t="s">
        <v>3</v>
      </c>
      <c r="I101" s="6">
        <v>0</v>
      </c>
      <c r="J101" s="9">
        <v>33369.089999999997</v>
      </c>
    </row>
    <row r="102" spans="1:10" ht="30">
      <c r="A102" s="1" t="s">
        <v>373</v>
      </c>
      <c r="B102" s="2" t="s">
        <v>0</v>
      </c>
      <c r="C102" s="3" t="s">
        <v>186</v>
      </c>
      <c r="D102" s="4" t="s">
        <v>187</v>
      </c>
      <c r="E102" s="5" t="s">
        <v>8</v>
      </c>
      <c r="F102" s="6">
        <v>74</v>
      </c>
      <c r="G102" s="7">
        <v>62.82</v>
      </c>
      <c r="H102" s="8" t="s">
        <v>3</v>
      </c>
      <c r="I102" s="6">
        <v>76.28</v>
      </c>
      <c r="J102" s="9">
        <v>5644.72</v>
      </c>
    </row>
    <row r="103" spans="1:10">
      <c r="A103" s="1" t="s">
        <v>374</v>
      </c>
      <c r="B103" s="2" t="s">
        <v>5</v>
      </c>
      <c r="C103" s="3" t="s">
        <v>188</v>
      </c>
      <c r="D103" s="4" t="s">
        <v>189</v>
      </c>
      <c r="E103" s="5" t="s">
        <v>8</v>
      </c>
      <c r="F103" s="6">
        <v>98</v>
      </c>
      <c r="G103" s="7">
        <v>1.28</v>
      </c>
      <c r="H103" s="8" t="s">
        <v>3</v>
      </c>
      <c r="I103" s="6">
        <v>1.55</v>
      </c>
      <c r="J103" s="9">
        <v>151.9</v>
      </c>
    </row>
    <row r="104" spans="1:10" ht="45">
      <c r="A104" s="1" t="s">
        <v>375</v>
      </c>
      <c r="B104" s="2" t="s">
        <v>0</v>
      </c>
      <c r="C104" s="3" t="s">
        <v>190</v>
      </c>
      <c r="D104" s="4" t="s">
        <v>191</v>
      </c>
      <c r="E104" s="5" t="s">
        <v>8</v>
      </c>
      <c r="F104" s="6">
        <v>74</v>
      </c>
      <c r="G104" s="7">
        <v>41.56</v>
      </c>
      <c r="H104" s="8" t="s">
        <v>3</v>
      </c>
      <c r="I104" s="6">
        <v>50.47</v>
      </c>
      <c r="J104" s="9">
        <v>3734.78</v>
      </c>
    </row>
    <row r="105" spans="1:10" ht="45">
      <c r="A105" s="1" t="s">
        <v>376</v>
      </c>
      <c r="B105" s="2" t="s">
        <v>0</v>
      </c>
      <c r="C105" s="3" t="s">
        <v>192</v>
      </c>
      <c r="D105" s="4" t="s">
        <v>193</v>
      </c>
      <c r="E105" s="5" t="s">
        <v>8</v>
      </c>
      <c r="F105" s="6">
        <v>4</v>
      </c>
      <c r="G105" s="7">
        <v>119.31</v>
      </c>
      <c r="H105" s="8" t="s">
        <v>3</v>
      </c>
      <c r="I105" s="6">
        <v>144.88</v>
      </c>
      <c r="J105" s="9">
        <v>579.52</v>
      </c>
    </row>
    <row r="106" spans="1:10" ht="45">
      <c r="A106" s="1" t="s">
        <v>377</v>
      </c>
      <c r="B106" s="2" t="s">
        <v>0</v>
      </c>
      <c r="C106" s="3" t="s">
        <v>194</v>
      </c>
      <c r="D106" s="4" t="s">
        <v>195</v>
      </c>
      <c r="E106" s="5" t="s">
        <v>8</v>
      </c>
      <c r="F106" s="6">
        <v>28</v>
      </c>
      <c r="G106" s="7">
        <v>12.72</v>
      </c>
      <c r="H106" s="8" t="s">
        <v>3</v>
      </c>
      <c r="I106" s="6">
        <v>15.45</v>
      </c>
      <c r="J106" s="9">
        <v>432.6</v>
      </c>
    </row>
    <row r="107" spans="1:10" ht="30">
      <c r="A107" s="1" t="s">
        <v>378</v>
      </c>
      <c r="B107" s="2" t="s">
        <v>0</v>
      </c>
      <c r="C107" s="3" t="s">
        <v>196</v>
      </c>
      <c r="D107" s="4" t="s">
        <v>197</v>
      </c>
      <c r="E107" s="5" t="s">
        <v>13</v>
      </c>
      <c r="F107" s="6">
        <v>345</v>
      </c>
      <c r="G107" s="7">
        <v>7.07</v>
      </c>
      <c r="H107" s="8" t="s">
        <v>3</v>
      </c>
      <c r="I107" s="6">
        <v>8.59</v>
      </c>
      <c r="J107" s="9">
        <v>2963.55</v>
      </c>
    </row>
    <row r="108" spans="1:10" ht="30">
      <c r="A108" s="1" t="s">
        <v>379</v>
      </c>
      <c r="B108" s="2" t="s">
        <v>0</v>
      </c>
      <c r="C108" s="3" t="s">
        <v>198</v>
      </c>
      <c r="D108" s="4" t="s">
        <v>199</v>
      </c>
      <c r="E108" s="5" t="s">
        <v>8</v>
      </c>
      <c r="F108" s="6">
        <v>2</v>
      </c>
      <c r="G108" s="7">
        <v>43.59</v>
      </c>
      <c r="H108" s="8" t="s">
        <v>3</v>
      </c>
      <c r="I108" s="6">
        <v>52.93</v>
      </c>
      <c r="J108" s="9">
        <v>105.86</v>
      </c>
    </row>
    <row r="109" spans="1:10" ht="30">
      <c r="A109" s="1" t="s">
        <v>380</v>
      </c>
      <c r="B109" s="2" t="s">
        <v>5</v>
      </c>
      <c r="C109" s="3" t="s">
        <v>200</v>
      </c>
      <c r="D109" s="4" t="s">
        <v>201</v>
      </c>
      <c r="E109" s="5" t="s">
        <v>8</v>
      </c>
      <c r="F109" s="6">
        <v>2</v>
      </c>
      <c r="G109" s="7">
        <v>12.48</v>
      </c>
      <c r="H109" s="8" t="s">
        <v>3</v>
      </c>
      <c r="I109" s="6">
        <v>15.15</v>
      </c>
      <c r="J109" s="9">
        <v>30.3</v>
      </c>
    </row>
    <row r="110" spans="1:10" ht="30">
      <c r="A110" s="1" t="s">
        <v>381</v>
      </c>
      <c r="B110" s="2" t="s">
        <v>0</v>
      </c>
      <c r="C110" s="3" t="s">
        <v>202</v>
      </c>
      <c r="D110" s="4" t="s">
        <v>203</v>
      </c>
      <c r="E110" s="5" t="s">
        <v>8</v>
      </c>
      <c r="F110" s="6">
        <v>20</v>
      </c>
      <c r="G110" s="7">
        <v>23.51</v>
      </c>
      <c r="H110" s="8" t="s">
        <v>3</v>
      </c>
      <c r="I110" s="6">
        <v>28.55</v>
      </c>
      <c r="J110" s="9">
        <v>571</v>
      </c>
    </row>
    <row r="111" spans="1:10">
      <c r="A111" s="1" t="s">
        <v>382</v>
      </c>
      <c r="B111" s="2" t="s">
        <v>0</v>
      </c>
      <c r="C111" s="3" t="s">
        <v>188</v>
      </c>
      <c r="D111" s="4" t="s">
        <v>189</v>
      </c>
      <c r="E111" s="5" t="s">
        <v>2</v>
      </c>
      <c r="F111" s="6">
        <v>98</v>
      </c>
      <c r="G111" s="7">
        <v>0</v>
      </c>
      <c r="H111" s="8" t="s">
        <v>3</v>
      </c>
      <c r="I111" s="6">
        <v>0</v>
      </c>
      <c r="J111" s="9">
        <v>0</v>
      </c>
    </row>
    <row r="112" spans="1:10" ht="30">
      <c r="A112" s="1" t="s">
        <v>383</v>
      </c>
      <c r="B112" s="2" t="s">
        <v>0</v>
      </c>
      <c r="C112" s="3" t="s">
        <v>204</v>
      </c>
      <c r="D112" s="4" t="s">
        <v>205</v>
      </c>
      <c r="E112" s="5" t="s">
        <v>2</v>
      </c>
      <c r="F112" s="6">
        <v>4</v>
      </c>
      <c r="G112" s="7">
        <v>0</v>
      </c>
      <c r="H112" s="8" t="s">
        <v>3</v>
      </c>
      <c r="I112" s="6">
        <v>0</v>
      </c>
      <c r="J112" s="9">
        <v>0</v>
      </c>
    </row>
    <row r="113" spans="1:10">
      <c r="A113" s="1" t="s">
        <v>384</v>
      </c>
      <c r="B113" s="2" t="s">
        <v>0</v>
      </c>
      <c r="C113" s="3" t="s">
        <v>206</v>
      </c>
      <c r="D113" s="4" t="s">
        <v>207</v>
      </c>
      <c r="E113" s="5" t="s">
        <v>8</v>
      </c>
      <c r="F113" s="6">
        <v>15</v>
      </c>
      <c r="G113" s="7">
        <v>93.38</v>
      </c>
      <c r="H113" s="8" t="s">
        <v>3</v>
      </c>
      <c r="I113" s="6">
        <v>113.39</v>
      </c>
      <c r="J113" s="9">
        <v>1700.85</v>
      </c>
    </row>
    <row r="114" spans="1:10" ht="30">
      <c r="A114" s="1" t="s">
        <v>385</v>
      </c>
      <c r="B114" s="2" t="s">
        <v>0</v>
      </c>
      <c r="C114" s="3" t="s">
        <v>208</v>
      </c>
      <c r="D114" s="4" t="s">
        <v>205</v>
      </c>
      <c r="E114" s="5" t="s">
        <v>8</v>
      </c>
      <c r="F114" s="6">
        <v>15</v>
      </c>
      <c r="G114" s="7">
        <v>20.14</v>
      </c>
      <c r="H114" s="8" t="s">
        <v>3</v>
      </c>
      <c r="I114" s="6">
        <v>24.46</v>
      </c>
      <c r="J114" s="9">
        <v>366.9</v>
      </c>
    </row>
    <row r="115" spans="1:10" ht="75">
      <c r="A115" s="1" t="s">
        <v>386</v>
      </c>
      <c r="B115" s="2" t="s">
        <v>5</v>
      </c>
      <c r="C115" s="3" t="s">
        <v>209</v>
      </c>
      <c r="D115" s="4" t="s">
        <v>210</v>
      </c>
      <c r="E115" s="5" t="s">
        <v>8</v>
      </c>
      <c r="F115" s="6">
        <v>56</v>
      </c>
      <c r="G115" s="7">
        <v>8.4600000000000009</v>
      </c>
      <c r="H115" s="8" t="s">
        <v>3</v>
      </c>
      <c r="I115" s="6">
        <v>10.27</v>
      </c>
      <c r="J115" s="9">
        <v>575.12</v>
      </c>
    </row>
    <row r="116" spans="1:10">
      <c r="A116" s="1" t="s">
        <v>387</v>
      </c>
      <c r="B116" s="2" t="s">
        <v>0</v>
      </c>
      <c r="C116" s="3" t="s">
        <v>211</v>
      </c>
      <c r="D116" s="4" t="s">
        <v>212</v>
      </c>
      <c r="E116" s="5" t="s">
        <v>8</v>
      </c>
      <c r="F116" s="6">
        <v>37</v>
      </c>
      <c r="G116" s="7">
        <v>62.11</v>
      </c>
      <c r="H116" s="8" t="s">
        <v>3</v>
      </c>
      <c r="I116" s="6">
        <v>75.42</v>
      </c>
      <c r="J116" s="9">
        <v>2790.54</v>
      </c>
    </row>
    <row r="117" spans="1:10">
      <c r="A117" s="1" t="s">
        <v>388</v>
      </c>
      <c r="B117" s="2" t="s">
        <v>0</v>
      </c>
      <c r="C117" s="3" t="s">
        <v>213</v>
      </c>
      <c r="D117" s="4" t="s">
        <v>214</v>
      </c>
      <c r="E117" s="5" t="s">
        <v>8</v>
      </c>
      <c r="F117" s="6">
        <v>37</v>
      </c>
      <c r="G117" s="7">
        <v>56.05</v>
      </c>
      <c r="H117" s="8" t="s">
        <v>3</v>
      </c>
      <c r="I117" s="6">
        <v>68.06</v>
      </c>
      <c r="J117" s="9">
        <v>2518.2199999999998</v>
      </c>
    </row>
    <row r="118" spans="1:10" ht="30">
      <c r="A118" s="1" t="s">
        <v>389</v>
      </c>
      <c r="B118" s="2" t="s">
        <v>119</v>
      </c>
      <c r="C118" s="3" t="s">
        <v>215</v>
      </c>
      <c r="D118" s="4" t="s">
        <v>216</v>
      </c>
      <c r="E118" s="5" t="s">
        <v>217</v>
      </c>
      <c r="F118" s="6">
        <v>500</v>
      </c>
      <c r="G118" s="7">
        <v>1.26</v>
      </c>
      <c r="H118" s="8" t="s">
        <v>3</v>
      </c>
      <c r="I118" s="6">
        <v>1.53</v>
      </c>
      <c r="J118" s="9">
        <v>765</v>
      </c>
    </row>
    <row r="119" spans="1:10" ht="30">
      <c r="A119" s="1" t="s">
        <v>390</v>
      </c>
      <c r="B119" s="2" t="s">
        <v>119</v>
      </c>
      <c r="C119" s="3" t="s">
        <v>218</v>
      </c>
      <c r="D119" s="4" t="s">
        <v>219</v>
      </c>
      <c r="E119" s="5" t="s">
        <v>217</v>
      </c>
      <c r="F119" s="6">
        <v>500</v>
      </c>
      <c r="G119" s="7">
        <v>3.25</v>
      </c>
      <c r="H119" s="8" t="s">
        <v>3</v>
      </c>
      <c r="I119" s="6">
        <v>3.95</v>
      </c>
      <c r="J119" s="9">
        <v>1975</v>
      </c>
    </row>
    <row r="120" spans="1:10" ht="30">
      <c r="A120" s="1" t="s">
        <v>391</v>
      </c>
      <c r="B120" s="2" t="s">
        <v>119</v>
      </c>
      <c r="C120" s="3" t="s">
        <v>220</v>
      </c>
      <c r="D120" s="4" t="s">
        <v>221</v>
      </c>
      <c r="E120" s="5" t="s">
        <v>217</v>
      </c>
      <c r="F120" s="6">
        <v>800</v>
      </c>
      <c r="G120" s="7">
        <v>4.7699999999999996</v>
      </c>
      <c r="H120" s="8" t="s">
        <v>3</v>
      </c>
      <c r="I120" s="6">
        <v>5.79</v>
      </c>
      <c r="J120" s="9">
        <v>4632</v>
      </c>
    </row>
    <row r="121" spans="1:10" ht="30">
      <c r="A121" s="1" t="s">
        <v>392</v>
      </c>
      <c r="B121" s="2" t="s">
        <v>119</v>
      </c>
      <c r="C121" s="3" t="s">
        <v>222</v>
      </c>
      <c r="D121" s="4" t="s">
        <v>223</v>
      </c>
      <c r="E121" s="5" t="s">
        <v>217</v>
      </c>
      <c r="F121" s="6">
        <v>200</v>
      </c>
      <c r="G121" s="7">
        <v>5.41</v>
      </c>
      <c r="H121" s="8" t="s">
        <v>3</v>
      </c>
      <c r="I121" s="6">
        <v>6.57</v>
      </c>
      <c r="J121" s="9">
        <v>1314</v>
      </c>
    </row>
    <row r="122" spans="1:10" ht="30">
      <c r="A122" s="1" t="s">
        <v>393</v>
      </c>
      <c r="B122" s="2" t="s">
        <v>0</v>
      </c>
      <c r="C122" s="3" t="s">
        <v>224</v>
      </c>
      <c r="D122" s="4" t="s">
        <v>225</v>
      </c>
      <c r="E122" s="5" t="s">
        <v>2</v>
      </c>
      <c r="F122" s="6">
        <v>100</v>
      </c>
      <c r="G122" s="7">
        <v>0</v>
      </c>
      <c r="H122" s="8" t="s">
        <v>3</v>
      </c>
      <c r="I122" s="6">
        <v>0</v>
      </c>
      <c r="J122" s="9">
        <v>0</v>
      </c>
    </row>
    <row r="123" spans="1:10">
      <c r="A123" s="1" t="s">
        <v>394</v>
      </c>
      <c r="B123" s="2" t="s">
        <v>0</v>
      </c>
      <c r="C123" s="3" t="s">
        <v>226</v>
      </c>
      <c r="D123" s="4" t="s">
        <v>227</v>
      </c>
      <c r="E123" s="5" t="s">
        <v>8</v>
      </c>
      <c r="F123" s="6">
        <v>3</v>
      </c>
      <c r="G123" s="7">
        <v>105.92</v>
      </c>
      <c r="H123" s="8" t="s">
        <v>3</v>
      </c>
      <c r="I123" s="6">
        <v>128.62</v>
      </c>
      <c r="J123" s="9">
        <v>385.86</v>
      </c>
    </row>
    <row r="124" spans="1:10">
      <c r="A124" s="1" t="s">
        <v>395</v>
      </c>
      <c r="B124" s="2" t="s">
        <v>0</v>
      </c>
      <c r="C124" s="3" t="s">
        <v>464</v>
      </c>
      <c r="D124" s="4" t="s">
        <v>228</v>
      </c>
      <c r="E124" s="5" t="s">
        <v>8</v>
      </c>
      <c r="F124" s="6">
        <v>3</v>
      </c>
      <c r="G124" s="7">
        <v>49.97</v>
      </c>
      <c r="H124" s="8" t="s">
        <v>3</v>
      </c>
      <c r="I124" s="6">
        <v>60.68</v>
      </c>
      <c r="J124" s="9">
        <v>182.04</v>
      </c>
    </row>
    <row r="125" spans="1:10" ht="30">
      <c r="A125" s="1" t="s">
        <v>396</v>
      </c>
      <c r="B125" s="2" t="s">
        <v>0</v>
      </c>
      <c r="C125" s="3" t="s">
        <v>229</v>
      </c>
      <c r="D125" s="4" t="s">
        <v>230</v>
      </c>
      <c r="E125" s="5" t="s">
        <v>8</v>
      </c>
      <c r="F125" s="6">
        <v>5</v>
      </c>
      <c r="G125" s="7">
        <v>16.8</v>
      </c>
      <c r="H125" s="8" t="s">
        <v>3</v>
      </c>
      <c r="I125" s="6">
        <v>20.399999999999999</v>
      </c>
      <c r="J125" s="9">
        <v>102</v>
      </c>
    </row>
    <row r="126" spans="1:10" ht="30">
      <c r="A126" s="1" t="s">
        <v>397</v>
      </c>
      <c r="B126" s="2" t="s">
        <v>0</v>
      </c>
      <c r="C126" s="3" t="s">
        <v>231</v>
      </c>
      <c r="D126" s="4" t="s">
        <v>232</v>
      </c>
      <c r="E126" s="5" t="s">
        <v>8</v>
      </c>
      <c r="F126" s="6">
        <v>1</v>
      </c>
      <c r="G126" s="7">
        <v>17.309999999999999</v>
      </c>
      <c r="H126" s="8" t="s">
        <v>3</v>
      </c>
      <c r="I126" s="6">
        <v>21.02</v>
      </c>
      <c r="J126" s="9">
        <v>21.02</v>
      </c>
    </row>
    <row r="127" spans="1:10" ht="30">
      <c r="A127" s="1" t="s">
        <v>398</v>
      </c>
      <c r="B127" s="2" t="s">
        <v>0</v>
      </c>
      <c r="C127" s="3" t="s">
        <v>233</v>
      </c>
      <c r="D127" s="4" t="s">
        <v>234</v>
      </c>
      <c r="E127" s="5" t="s">
        <v>8</v>
      </c>
      <c r="F127" s="6">
        <v>8</v>
      </c>
      <c r="G127" s="7">
        <v>18.420000000000002</v>
      </c>
      <c r="H127" s="8" t="s">
        <v>3</v>
      </c>
      <c r="I127" s="6">
        <v>22.37</v>
      </c>
      <c r="J127" s="9">
        <v>178.96</v>
      </c>
    </row>
    <row r="128" spans="1:10" ht="30">
      <c r="A128" s="1" t="s">
        <v>399</v>
      </c>
      <c r="B128" s="2" t="s">
        <v>0</v>
      </c>
      <c r="C128" s="3" t="s">
        <v>235</v>
      </c>
      <c r="D128" s="4" t="s">
        <v>236</v>
      </c>
      <c r="E128" s="5" t="s">
        <v>8</v>
      </c>
      <c r="F128" s="6">
        <v>3</v>
      </c>
      <c r="G128" s="7">
        <v>28.56</v>
      </c>
      <c r="H128" s="8" t="s">
        <v>3</v>
      </c>
      <c r="I128" s="6">
        <v>34.68</v>
      </c>
      <c r="J128" s="9">
        <v>104.04</v>
      </c>
    </row>
    <row r="129" spans="1:10" ht="30">
      <c r="A129" s="1" t="s">
        <v>400</v>
      </c>
      <c r="B129" s="2" t="s">
        <v>0</v>
      </c>
      <c r="C129" s="3" t="s">
        <v>237</v>
      </c>
      <c r="D129" s="4" t="s">
        <v>238</v>
      </c>
      <c r="E129" s="5" t="s">
        <v>8</v>
      </c>
      <c r="F129" s="6">
        <v>1</v>
      </c>
      <c r="G129" s="7">
        <v>31.13</v>
      </c>
      <c r="H129" s="8" t="s">
        <v>3</v>
      </c>
      <c r="I129" s="6">
        <v>37.799999999999997</v>
      </c>
      <c r="J129" s="9">
        <v>37.799999999999997</v>
      </c>
    </row>
    <row r="130" spans="1:10" ht="30">
      <c r="A130" s="1" t="s">
        <v>401</v>
      </c>
      <c r="B130" s="2" t="s">
        <v>119</v>
      </c>
      <c r="C130" s="3" t="s">
        <v>239</v>
      </c>
      <c r="D130" s="4" t="s">
        <v>240</v>
      </c>
      <c r="E130" s="5" t="s">
        <v>122</v>
      </c>
      <c r="F130" s="6">
        <v>1</v>
      </c>
      <c r="G130" s="7">
        <v>1239.82</v>
      </c>
      <c r="H130" s="8" t="s">
        <v>3</v>
      </c>
      <c r="I130" s="6">
        <v>1505.51</v>
      </c>
      <c r="J130" s="9">
        <v>1505.51</v>
      </c>
    </row>
    <row r="131" spans="1:10">
      <c r="A131" s="1" t="s">
        <v>402</v>
      </c>
      <c r="B131" s="2" t="s">
        <v>0</v>
      </c>
      <c r="C131" s="3"/>
      <c r="D131" s="4" t="s">
        <v>241</v>
      </c>
      <c r="E131" s="5" t="s">
        <v>2</v>
      </c>
      <c r="F131" s="6">
        <v>0</v>
      </c>
      <c r="G131" s="7">
        <v>0</v>
      </c>
      <c r="H131" s="8" t="s">
        <v>3</v>
      </c>
      <c r="I131" s="6">
        <v>0</v>
      </c>
      <c r="J131" s="9">
        <v>6947.46</v>
      </c>
    </row>
    <row r="132" spans="1:10" ht="60">
      <c r="A132" s="1" t="s">
        <v>403</v>
      </c>
      <c r="B132" s="2" t="s">
        <v>0</v>
      </c>
      <c r="C132" s="3" t="s">
        <v>242</v>
      </c>
      <c r="D132" s="4" t="s">
        <v>243</v>
      </c>
      <c r="E132" s="5" t="s">
        <v>8</v>
      </c>
      <c r="F132" s="6">
        <v>18</v>
      </c>
      <c r="G132" s="7">
        <v>317.85000000000002</v>
      </c>
      <c r="H132" s="8" t="s">
        <v>3</v>
      </c>
      <c r="I132" s="6">
        <v>385.97</v>
      </c>
      <c r="J132" s="9">
        <v>6947.46</v>
      </c>
    </row>
    <row r="133" spans="1:10">
      <c r="A133" s="1" t="s">
        <v>404</v>
      </c>
      <c r="B133" s="2" t="s">
        <v>0</v>
      </c>
      <c r="C133" s="3"/>
      <c r="D133" s="4" t="s">
        <v>244</v>
      </c>
      <c r="E133" s="5" t="s">
        <v>2</v>
      </c>
      <c r="F133" s="6">
        <v>0</v>
      </c>
      <c r="G133" s="7">
        <v>0</v>
      </c>
      <c r="H133" s="8" t="s">
        <v>3</v>
      </c>
      <c r="I133" s="6">
        <v>0</v>
      </c>
      <c r="J133" s="9">
        <v>29791.52</v>
      </c>
    </row>
    <row r="134" spans="1:10">
      <c r="A134" s="1" t="s">
        <v>405</v>
      </c>
      <c r="B134" s="2" t="s">
        <v>0</v>
      </c>
      <c r="C134" s="3" t="s">
        <v>245</v>
      </c>
      <c r="D134" s="4" t="s">
        <v>246</v>
      </c>
      <c r="E134" s="5" t="s">
        <v>16</v>
      </c>
      <c r="F134" s="6">
        <v>39</v>
      </c>
      <c r="G134" s="7">
        <v>568.53</v>
      </c>
      <c r="H134" s="8" t="s">
        <v>3</v>
      </c>
      <c r="I134" s="6">
        <v>690.37</v>
      </c>
      <c r="J134" s="9">
        <v>26924.43</v>
      </c>
    </row>
    <row r="135" spans="1:10" ht="30">
      <c r="A135" s="1" t="s">
        <v>406</v>
      </c>
      <c r="B135" s="2" t="s">
        <v>0</v>
      </c>
      <c r="C135" s="3" t="s">
        <v>247</v>
      </c>
      <c r="D135" s="4" t="s">
        <v>248</v>
      </c>
      <c r="E135" s="5" t="s">
        <v>16</v>
      </c>
      <c r="F135" s="6">
        <v>4.2</v>
      </c>
      <c r="G135" s="7">
        <v>562.16999999999996</v>
      </c>
      <c r="H135" s="8" t="s">
        <v>3</v>
      </c>
      <c r="I135" s="6">
        <v>682.64</v>
      </c>
      <c r="J135" s="9">
        <v>2867.09</v>
      </c>
    </row>
    <row r="136" spans="1:10">
      <c r="A136" s="1" t="s">
        <v>407</v>
      </c>
      <c r="B136" s="2" t="s">
        <v>0</v>
      </c>
      <c r="C136" s="3"/>
      <c r="D136" s="4" t="s">
        <v>249</v>
      </c>
      <c r="E136" s="5" t="s">
        <v>2</v>
      </c>
      <c r="F136" s="6">
        <v>0</v>
      </c>
      <c r="G136" s="7">
        <v>0</v>
      </c>
      <c r="H136" s="8" t="s">
        <v>3</v>
      </c>
      <c r="I136" s="6">
        <v>0</v>
      </c>
      <c r="J136" s="9">
        <v>81024.83</v>
      </c>
    </row>
    <row r="137" spans="1:10">
      <c r="A137" s="1" t="s">
        <v>408</v>
      </c>
      <c r="B137" s="2" t="s">
        <v>5</v>
      </c>
      <c r="C137" s="3" t="s">
        <v>250</v>
      </c>
      <c r="D137" s="4" t="s">
        <v>251</v>
      </c>
      <c r="E137" s="5" t="s">
        <v>16</v>
      </c>
      <c r="F137" s="6">
        <v>1864.34</v>
      </c>
      <c r="G137" s="7">
        <v>30.98</v>
      </c>
      <c r="H137" s="8" t="s">
        <v>3</v>
      </c>
      <c r="I137" s="6">
        <v>37.619999999999997</v>
      </c>
      <c r="J137" s="9">
        <v>70136.47</v>
      </c>
    </row>
    <row r="138" spans="1:10">
      <c r="A138" s="1" t="s">
        <v>409</v>
      </c>
      <c r="B138" s="2" t="s">
        <v>5</v>
      </c>
      <c r="C138" s="3" t="s">
        <v>252</v>
      </c>
      <c r="D138" s="4" t="s">
        <v>253</v>
      </c>
      <c r="E138" s="5" t="s">
        <v>16</v>
      </c>
      <c r="F138" s="6">
        <v>101.58</v>
      </c>
      <c r="G138" s="7">
        <v>22.49</v>
      </c>
      <c r="H138" s="8" t="s">
        <v>3</v>
      </c>
      <c r="I138" s="6">
        <v>27.31</v>
      </c>
      <c r="J138" s="9">
        <v>2774.15</v>
      </c>
    </row>
    <row r="139" spans="1:10">
      <c r="A139" s="1" t="s">
        <v>410</v>
      </c>
      <c r="B139" s="2" t="s">
        <v>5</v>
      </c>
      <c r="C139" s="3" t="s">
        <v>254</v>
      </c>
      <c r="D139" s="4" t="s">
        <v>255</v>
      </c>
      <c r="E139" s="5" t="s">
        <v>16</v>
      </c>
      <c r="F139" s="6">
        <v>101.58</v>
      </c>
      <c r="G139" s="7">
        <v>65.78</v>
      </c>
      <c r="H139" s="8" t="s">
        <v>3</v>
      </c>
      <c r="I139" s="6">
        <v>79.88</v>
      </c>
      <c r="J139" s="9">
        <v>8114.21</v>
      </c>
    </row>
    <row r="140" spans="1:10">
      <c r="A140" s="1" t="s">
        <v>411</v>
      </c>
      <c r="B140" s="2" t="s">
        <v>0</v>
      </c>
      <c r="C140" s="3"/>
      <c r="D140" s="4" t="s">
        <v>256</v>
      </c>
      <c r="E140" s="5" t="s">
        <v>2</v>
      </c>
      <c r="F140" s="6">
        <v>0</v>
      </c>
      <c r="G140" s="7">
        <v>0</v>
      </c>
      <c r="H140" s="8" t="s">
        <v>3</v>
      </c>
      <c r="I140" s="6">
        <v>0</v>
      </c>
      <c r="J140" s="9">
        <v>65210.38</v>
      </c>
    </row>
    <row r="141" spans="1:10">
      <c r="A141" s="1" t="s">
        <v>412</v>
      </c>
      <c r="B141" s="2" t="s">
        <v>5</v>
      </c>
      <c r="C141" s="3" t="s">
        <v>257</v>
      </c>
      <c r="D141" s="4" t="s">
        <v>258</v>
      </c>
      <c r="E141" s="5" t="s">
        <v>16</v>
      </c>
      <c r="F141" s="6">
        <v>445.5</v>
      </c>
      <c r="G141" s="7">
        <v>70.34</v>
      </c>
      <c r="H141" s="8" t="s">
        <v>3</v>
      </c>
      <c r="I141" s="6">
        <v>85.41</v>
      </c>
      <c r="J141" s="9">
        <v>38050.160000000003</v>
      </c>
    </row>
    <row r="142" spans="1:10">
      <c r="A142" s="1" t="s">
        <v>413</v>
      </c>
      <c r="B142" s="2" t="s">
        <v>5</v>
      </c>
      <c r="C142" s="3" t="s">
        <v>259</v>
      </c>
      <c r="D142" s="4" t="s">
        <v>260</v>
      </c>
      <c r="E142" s="5" t="s">
        <v>13</v>
      </c>
      <c r="F142" s="6">
        <v>678.18</v>
      </c>
      <c r="G142" s="7">
        <v>30.51</v>
      </c>
      <c r="H142" s="8" t="s">
        <v>3</v>
      </c>
      <c r="I142" s="6">
        <v>37.049999999999997</v>
      </c>
      <c r="J142" s="9">
        <v>25126.57</v>
      </c>
    </row>
    <row r="143" spans="1:10">
      <c r="A143" s="1" t="s">
        <v>414</v>
      </c>
      <c r="B143" s="2" t="s">
        <v>5</v>
      </c>
      <c r="C143" s="3" t="s">
        <v>261</v>
      </c>
      <c r="D143" s="4" t="s">
        <v>262</v>
      </c>
      <c r="E143" s="5" t="s">
        <v>16</v>
      </c>
      <c r="F143" s="6">
        <v>3.87</v>
      </c>
      <c r="G143" s="7">
        <v>325.77999999999997</v>
      </c>
      <c r="H143" s="8" t="s">
        <v>3</v>
      </c>
      <c r="I143" s="6">
        <v>395.59</v>
      </c>
      <c r="J143" s="9">
        <v>1530.93</v>
      </c>
    </row>
    <row r="144" spans="1:10">
      <c r="A144" s="1" t="s">
        <v>415</v>
      </c>
      <c r="B144" s="2" t="s">
        <v>5</v>
      </c>
      <c r="C144" s="3" t="s">
        <v>263</v>
      </c>
      <c r="D144" s="4" t="s">
        <v>264</v>
      </c>
      <c r="E144" s="5" t="s">
        <v>16</v>
      </c>
      <c r="F144" s="6">
        <v>1.85</v>
      </c>
      <c r="G144" s="7">
        <v>223.78</v>
      </c>
      <c r="H144" s="8" t="s">
        <v>3</v>
      </c>
      <c r="I144" s="6">
        <v>271.74</v>
      </c>
      <c r="J144" s="9">
        <v>502.72</v>
      </c>
    </row>
    <row r="145" spans="1:10">
      <c r="A145" s="1" t="s">
        <v>416</v>
      </c>
      <c r="B145" s="2" t="s">
        <v>0</v>
      </c>
      <c r="C145" s="3"/>
      <c r="D145" s="4" t="s">
        <v>265</v>
      </c>
      <c r="E145" s="5" t="s">
        <v>2</v>
      </c>
      <c r="F145" s="6">
        <v>0</v>
      </c>
      <c r="G145" s="7">
        <v>0</v>
      </c>
      <c r="H145" s="8" t="s">
        <v>3</v>
      </c>
      <c r="I145" s="6">
        <v>0</v>
      </c>
      <c r="J145" s="9">
        <v>15684.87</v>
      </c>
    </row>
    <row r="146" spans="1:10" ht="30">
      <c r="A146" s="1" t="s">
        <v>417</v>
      </c>
      <c r="B146" s="2" t="s">
        <v>0</v>
      </c>
      <c r="C146" s="3" t="s">
        <v>266</v>
      </c>
      <c r="D146" s="4" t="s">
        <v>267</v>
      </c>
      <c r="E146" s="5" t="s">
        <v>16</v>
      </c>
      <c r="F146" s="6">
        <v>41.89</v>
      </c>
      <c r="G146" s="7">
        <v>308.35000000000002</v>
      </c>
      <c r="H146" s="8" t="s">
        <v>3</v>
      </c>
      <c r="I146" s="6">
        <v>374.43</v>
      </c>
      <c r="J146" s="9">
        <v>15684.87</v>
      </c>
    </row>
    <row r="147" spans="1:10">
      <c r="A147" s="1" t="s">
        <v>418</v>
      </c>
      <c r="B147" s="2" t="s">
        <v>0</v>
      </c>
      <c r="C147" s="3"/>
      <c r="D147" s="4" t="s">
        <v>268</v>
      </c>
      <c r="E147" s="5" t="s">
        <v>2</v>
      </c>
      <c r="F147" s="6">
        <v>0</v>
      </c>
      <c r="G147" s="7">
        <v>0</v>
      </c>
      <c r="H147" s="8" t="s">
        <v>3</v>
      </c>
      <c r="I147" s="6">
        <v>0</v>
      </c>
      <c r="J147" s="9">
        <v>49639.32</v>
      </c>
    </row>
    <row r="148" spans="1:10">
      <c r="A148" s="1" t="s">
        <v>419</v>
      </c>
      <c r="B148" s="2" t="s">
        <v>5</v>
      </c>
      <c r="C148" s="3" t="s">
        <v>269</v>
      </c>
      <c r="D148" s="4" t="s">
        <v>270</v>
      </c>
      <c r="E148" s="5" t="s">
        <v>16</v>
      </c>
      <c r="F148" s="6">
        <v>1762.76</v>
      </c>
      <c r="G148" s="7">
        <v>23.19</v>
      </c>
      <c r="H148" s="8" t="s">
        <v>3</v>
      </c>
      <c r="I148" s="6">
        <v>28.16</v>
      </c>
      <c r="J148" s="9">
        <v>49639.32</v>
      </c>
    </row>
    <row r="149" spans="1:10">
      <c r="A149" s="1" t="s">
        <v>420</v>
      </c>
      <c r="B149" s="2" t="s">
        <v>0</v>
      </c>
      <c r="C149" s="3"/>
      <c r="D149" s="4" t="s">
        <v>271</v>
      </c>
      <c r="E149" s="5" t="s">
        <v>2</v>
      </c>
      <c r="F149" s="6">
        <v>0</v>
      </c>
      <c r="G149" s="7">
        <v>0</v>
      </c>
      <c r="H149" s="8" t="s">
        <v>3</v>
      </c>
      <c r="I149" s="6">
        <v>0</v>
      </c>
      <c r="J149" s="9">
        <v>1114.4000000000001</v>
      </c>
    </row>
    <row r="150" spans="1:10">
      <c r="A150" s="1" t="s">
        <v>421</v>
      </c>
      <c r="B150" s="2" t="s">
        <v>5</v>
      </c>
      <c r="C150" s="3" t="s">
        <v>272</v>
      </c>
      <c r="D150" s="4" t="s">
        <v>273</v>
      </c>
      <c r="E150" s="5" t="s">
        <v>16</v>
      </c>
      <c r="F150" s="6">
        <v>3.5</v>
      </c>
      <c r="G150" s="7">
        <v>262.20999999999998</v>
      </c>
      <c r="H150" s="8" t="s">
        <v>3</v>
      </c>
      <c r="I150" s="6">
        <v>318.39999999999998</v>
      </c>
      <c r="J150" s="9">
        <v>1114.4000000000001</v>
      </c>
    </row>
    <row r="151" spans="1:10">
      <c r="A151" s="1" t="s">
        <v>422</v>
      </c>
      <c r="B151" s="2" t="s">
        <v>0</v>
      </c>
      <c r="C151" s="3"/>
      <c r="D151" s="4" t="s">
        <v>274</v>
      </c>
      <c r="E151" s="5" t="s">
        <v>2</v>
      </c>
      <c r="F151" s="6">
        <v>0</v>
      </c>
      <c r="G151" s="7">
        <v>0</v>
      </c>
      <c r="H151" s="8" t="s">
        <v>3</v>
      </c>
      <c r="I151" s="6">
        <v>0</v>
      </c>
      <c r="J151" s="9">
        <v>2914.49</v>
      </c>
    </row>
    <row r="152" spans="1:10">
      <c r="A152" s="1" t="s">
        <v>423</v>
      </c>
      <c r="B152" s="2" t="s">
        <v>5</v>
      </c>
      <c r="C152" s="3" t="s">
        <v>275</v>
      </c>
      <c r="D152" s="4" t="s">
        <v>276</v>
      </c>
      <c r="E152" s="5" t="s">
        <v>16</v>
      </c>
      <c r="F152" s="6">
        <v>49.32</v>
      </c>
      <c r="G152" s="7">
        <v>38.479999999999997</v>
      </c>
      <c r="H152" s="8" t="s">
        <v>3</v>
      </c>
      <c r="I152" s="6">
        <v>46.73</v>
      </c>
      <c r="J152" s="9">
        <v>2304.7199999999998</v>
      </c>
    </row>
    <row r="153" spans="1:10">
      <c r="A153" s="1" t="s">
        <v>424</v>
      </c>
      <c r="B153" s="2" t="s">
        <v>0</v>
      </c>
      <c r="C153" s="3" t="s">
        <v>277</v>
      </c>
      <c r="D153" s="4" t="s">
        <v>278</v>
      </c>
      <c r="E153" s="5" t="s">
        <v>16</v>
      </c>
      <c r="F153" s="6">
        <v>45.37</v>
      </c>
      <c r="G153" s="7">
        <v>11.07</v>
      </c>
      <c r="H153" s="8" t="s">
        <v>3</v>
      </c>
      <c r="I153" s="6">
        <v>13.44</v>
      </c>
      <c r="J153" s="9">
        <v>609.77</v>
      </c>
    </row>
    <row r="171" spans="4:8" ht="15.75">
      <c r="D171" s="55" t="s">
        <v>467</v>
      </c>
      <c r="E171" s="55"/>
      <c r="F171" s="55"/>
      <c r="G171" s="55"/>
      <c r="H171" s="55"/>
    </row>
    <row r="172" spans="4:8" ht="15.75">
      <c r="D172" s="26"/>
      <c r="E172" s="26"/>
      <c r="F172" s="26"/>
      <c r="G172" s="26"/>
      <c r="H172" s="26"/>
    </row>
    <row r="173" spans="4:8" ht="15.75">
      <c r="D173" s="26"/>
      <c r="E173" s="27"/>
    </row>
    <row r="174" spans="4:8" ht="15.75">
      <c r="D174" s="26"/>
      <c r="E174" s="27"/>
    </row>
    <row r="175" spans="4:8" ht="15.75">
      <c r="D175" s="26"/>
    </row>
    <row r="176" spans="4:8" ht="15.75">
      <c r="D176" s="56"/>
      <c r="E176" s="56"/>
      <c r="F176" s="56"/>
      <c r="G176" s="56"/>
      <c r="H176" s="56"/>
    </row>
    <row r="177" spans="4:8" ht="15.75">
      <c r="D177" s="57" t="s">
        <v>470</v>
      </c>
      <c r="E177" s="57"/>
      <c r="F177" s="57"/>
      <c r="G177" s="57"/>
      <c r="H177" s="57"/>
    </row>
    <row r="178" spans="4:8" ht="15.75">
      <c r="D178" s="55" t="s">
        <v>471</v>
      </c>
      <c r="E178" s="55"/>
      <c r="F178" s="55"/>
      <c r="G178" s="55"/>
      <c r="H178" s="55"/>
    </row>
    <row r="179" spans="4:8" ht="15.75">
      <c r="D179" s="55" t="s">
        <v>468</v>
      </c>
      <c r="E179" s="55"/>
      <c r="F179" s="55"/>
      <c r="G179" s="55"/>
      <c r="H179" s="55"/>
    </row>
    <row r="180" spans="4:8" ht="15.75">
      <c r="D180" s="55" t="s">
        <v>469</v>
      </c>
      <c r="E180" s="55"/>
      <c r="F180" s="55"/>
      <c r="G180" s="55"/>
      <c r="H180" s="55"/>
    </row>
  </sheetData>
  <mergeCells count="16">
    <mergeCell ref="D180:H180"/>
    <mergeCell ref="D171:H171"/>
    <mergeCell ref="D176:H176"/>
    <mergeCell ref="D177:H177"/>
    <mergeCell ref="D178:H178"/>
    <mergeCell ref="D179:H179"/>
    <mergeCell ref="A1:J1"/>
    <mergeCell ref="A2:B2"/>
    <mergeCell ref="D2:F2"/>
    <mergeCell ref="H2:J2"/>
    <mergeCell ref="A3:B3"/>
    <mergeCell ref="C3:C4"/>
    <mergeCell ref="D3:F4"/>
    <mergeCell ref="G3:G4"/>
    <mergeCell ref="H3:J4"/>
    <mergeCell ref="A4:B4"/>
  </mergeCells>
  <conditionalFormatting sqref="A7:A16 D7:D16 I7:J16">
    <cfRule type="expression" dxfId="128" priority="123" stopIfTrue="1">
      <formula>$C7=1</formula>
    </cfRule>
    <cfRule type="expression" dxfId="127" priority="124" stopIfTrue="1">
      <formula>OR($C7=0,$C7=2,$C7=3,$C7=4)</formula>
    </cfRule>
  </conditionalFormatting>
  <conditionalFormatting sqref="G7:H9 H10:H16 G10:G123 G125:G153">
    <cfRule type="expression" dxfId="126" priority="125" stopIfTrue="1">
      <formula>$C7=1</formula>
    </cfRule>
    <cfRule type="expression" dxfId="125" priority="126" stopIfTrue="1">
      <formula>OR($C7=0,$C7=2,$C7=3,$C7=4)</formula>
    </cfRule>
    <cfRule type="expression" dxfId="124" priority="127" stopIfTrue="1">
      <formula>AND(TIPOORCAMENTO="Licitado",$C7&lt;&gt;"L",$C7&lt;&gt;-1)</formula>
    </cfRule>
  </conditionalFormatting>
  <conditionalFormatting sqref="B7:C16 E7:F16">
    <cfRule type="expression" dxfId="123" priority="128" stopIfTrue="1">
      <formula>$C7=1</formula>
    </cfRule>
    <cfRule type="expression" dxfId="122" priority="129" stopIfTrue="1">
      <formula>OR($C7=0,$C7=2,$C7=3,$C7=4)</formula>
    </cfRule>
  </conditionalFormatting>
  <conditionalFormatting sqref="A17:A25 D17:D25 I17:J25">
    <cfRule type="expression" dxfId="121" priority="116" stopIfTrue="1">
      <formula>$C17=1</formula>
    </cfRule>
    <cfRule type="expression" dxfId="120" priority="117" stopIfTrue="1">
      <formula>OR($C17=0,$C17=2,$C17=3,$C17=4)</formula>
    </cfRule>
  </conditionalFormatting>
  <conditionalFormatting sqref="H17:H25">
    <cfRule type="expression" dxfId="119" priority="118" stopIfTrue="1">
      <formula>$C17=1</formula>
    </cfRule>
    <cfRule type="expression" dxfId="118" priority="119" stopIfTrue="1">
      <formula>OR($C17=0,$C17=2,$C17=3,$C17=4)</formula>
    </cfRule>
    <cfRule type="expression" dxfId="117" priority="120" stopIfTrue="1">
      <formula>AND(TIPOORCAMENTO="Licitado",$C17&lt;&gt;"L",$C17&lt;&gt;-1)</formula>
    </cfRule>
  </conditionalFormatting>
  <conditionalFormatting sqref="E17:F25 B17:C25">
    <cfRule type="expression" dxfId="116" priority="121" stopIfTrue="1">
      <formula>$C17=1</formula>
    </cfRule>
    <cfRule type="expression" dxfId="115" priority="122" stopIfTrue="1">
      <formula>OR($C17=0,$C17=2,$C17=3,$C17=4)</formula>
    </cfRule>
  </conditionalFormatting>
  <conditionalFormatting sqref="A26:A34 D26:D34 I26:J34">
    <cfRule type="expression" dxfId="114" priority="109" stopIfTrue="1">
      <formula>$C26=1</formula>
    </cfRule>
    <cfRule type="expression" dxfId="113" priority="110" stopIfTrue="1">
      <formula>OR($C26=0,$C26=2,$C26=3,$C26=4)</formula>
    </cfRule>
  </conditionalFormatting>
  <conditionalFormatting sqref="H26:H34">
    <cfRule type="expression" dxfId="112" priority="111" stopIfTrue="1">
      <formula>$C26=1</formula>
    </cfRule>
    <cfRule type="expression" dxfId="111" priority="112" stopIfTrue="1">
      <formula>OR($C26=0,$C26=2,$C26=3,$C26=4)</formula>
    </cfRule>
    <cfRule type="expression" dxfId="110" priority="113" stopIfTrue="1">
      <formula>AND(TIPOORCAMENTO="Licitado",$C26&lt;&gt;"L",$C26&lt;&gt;-1)</formula>
    </cfRule>
  </conditionalFormatting>
  <conditionalFormatting sqref="B26:C34 E26:F34">
    <cfRule type="expression" dxfId="109" priority="114" stopIfTrue="1">
      <formula>$C26=1</formula>
    </cfRule>
    <cfRule type="expression" dxfId="108" priority="115" stopIfTrue="1">
      <formula>OR($C26=0,$C26=2,$C26=3,$C26=4)</formula>
    </cfRule>
  </conditionalFormatting>
  <conditionalFormatting sqref="A35:A43 D35:D43 I35:J43">
    <cfRule type="expression" dxfId="107" priority="102" stopIfTrue="1">
      <formula>$C35=1</formula>
    </cfRule>
    <cfRule type="expression" dxfId="106" priority="103" stopIfTrue="1">
      <formula>OR($C35=0,$C35=2,$C35=3,$C35=4)</formula>
    </cfRule>
  </conditionalFormatting>
  <conditionalFormatting sqref="H35:H43">
    <cfRule type="expression" dxfId="105" priority="104" stopIfTrue="1">
      <formula>$C35=1</formula>
    </cfRule>
    <cfRule type="expression" dxfId="104" priority="105" stopIfTrue="1">
      <formula>OR($C35=0,$C35=2,$C35=3,$C35=4)</formula>
    </cfRule>
    <cfRule type="expression" dxfId="103" priority="106" stopIfTrue="1">
      <formula>AND(TIPOORCAMENTO="Licitado",$C35&lt;&gt;"L",$C35&lt;&gt;-1)</formula>
    </cfRule>
  </conditionalFormatting>
  <conditionalFormatting sqref="B35:C43 E35:F43">
    <cfRule type="expression" dxfId="102" priority="107" stopIfTrue="1">
      <formula>$C35=1</formula>
    </cfRule>
    <cfRule type="expression" dxfId="101" priority="108" stopIfTrue="1">
      <formula>OR($C35=0,$C35=2,$C35=3,$C35=4)</formula>
    </cfRule>
  </conditionalFormatting>
  <conditionalFormatting sqref="A44:A52 I44:J52 D44:D52">
    <cfRule type="expression" dxfId="100" priority="95" stopIfTrue="1">
      <formula>$C44=1</formula>
    </cfRule>
    <cfRule type="expression" dxfId="99" priority="96" stopIfTrue="1">
      <formula>OR($C44=0,$C44=2,$C44=3,$C44=4)</formula>
    </cfRule>
  </conditionalFormatting>
  <conditionalFormatting sqref="H44:H52">
    <cfRule type="expression" dxfId="98" priority="97" stopIfTrue="1">
      <formula>$C44=1</formula>
    </cfRule>
    <cfRule type="expression" dxfId="97" priority="98" stopIfTrue="1">
      <formula>OR($C44=0,$C44=2,$C44=3,$C44=4)</formula>
    </cfRule>
    <cfRule type="expression" dxfId="96" priority="99" stopIfTrue="1">
      <formula>AND(TIPOORCAMENTO="Licitado",$C44&lt;&gt;"L",$C44&lt;&gt;-1)</formula>
    </cfRule>
  </conditionalFormatting>
  <conditionalFormatting sqref="E44:F52 B44:C52">
    <cfRule type="expression" dxfId="95" priority="100" stopIfTrue="1">
      <formula>$C44=1</formula>
    </cfRule>
    <cfRule type="expression" dxfId="94" priority="101" stopIfTrue="1">
      <formula>OR($C44=0,$C44=2,$C44=3,$C44=4)</formula>
    </cfRule>
  </conditionalFormatting>
  <conditionalFormatting sqref="A53:A61 I53:J61 D52:D61">
    <cfRule type="expression" dxfId="93" priority="88" stopIfTrue="1">
      <formula>$C52=1</formula>
    </cfRule>
    <cfRule type="expression" dxfId="92" priority="89" stopIfTrue="1">
      <formula>OR($C52=0,$C52=2,$C52=3,$C52=4)</formula>
    </cfRule>
  </conditionalFormatting>
  <conditionalFormatting sqref="H53:H61">
    <cfRule type="expression" dxfId="91" priority="90" stopIfTrue="1">
      <formula>$C53=1</formula>
    </cfRule>
    <cfRule type="expression" dxfId="90" priority="91" stopIfTrue="1">
      <formula>OR($C53=0,$C53=2,$C53=3,$C53=4)</formula>
    </cfRule>
    <cfRule type="expression" dxfId="89" priority="92" stopIfTrue="1">
      <formula>AND(TIPOORCAMENTO="Licitado",$C53&lt;&gt;"L",$C53&lt;&gt;-1)</formula>
    </cfRule>
  </conditionalFormatting>
  <conditionalFormatting sqref="B53:C61 E53:F61">
    <cfRule type="expression" dxfId="88" priority="93" stopIfTrue="1">
      <formula>$C53=1</formula>
    </cfRule>
    <cfRule type="expression" dxfId="87" priority="94" stopIfTrue="1">
      <formula>OR($C53=0,$C53=2,$C53=3,$C53=4)</formula>
    </cfRule>
  </conditionalFormatting>
  <conditionalFormatting sqref="A62:A70 I62:J70 D61:D70">
    <cfRule type="expression" dxfId="86" priority="81" stopIfTrue="1">
      <formula>$C61=1</formula>
    </cfRule>
    <cfRule type="expression" dxfId="85" priority="82" stopIfTrue="1">
      <formula>OR($C61=0,$C61=2,$C61=3,$C61=4)</formula>
    </cfRule>
  </conditionalFormatting>
  <conditionalFormatting sqref="H62:H70">
    <cfRule type="expression" dxfId="84" priority="83" stopIfTrue="1">
      <formula>$C62=1</formula>
    </cfRule>
    <cfRule type="expression" dxfId="83" priority="84" stopIfTrue="1">
      <formula>OR($C62=0,$C62=2,$C62=3,$C62=4)</formula>
    </cfRule>
    <cfRule type="expression" dxfId="82" priority="85" stopIfTrue="1">
      <formula>AND(TIPOORCAMENTO="Licitado",$C62&lt;&gt;"L",$C62&lt;&gt;-1)</formula>
    </cfRule>
  </conditionalFormatting>
  <conditionalFormatting sqref="B62:C70 E62:F70">
    <cfRule type="expression" dxfId="81" priority="86" stopIfTrue="1">
      <formula>$C62=1</formula>
    </cfRule>
    <cfRule type="expression" dxfId="80" priority="87" stopIfTrue="1">
      <formula>OR($C62=0,$C62=2,$C62=3,$C62=4)</formula>
    </cfRule>
  </conditionalFormatting>
  <conditionalFormatting sqref="A71:A79 I71:J79 D70:D79">
    <cfRule type="expression" dxfId="79" priority="74" stopIfTrue="1">
      <formula>$C70=1</formula>
    </cfRule>
    <cfRule type="expression" dxfId="78" priority="75" stopIfTrue="1">
      <formula>OR($C70=0,$C70=2,$C70=3,$C70=4)</formula>
    </cfRule>
  </conditionalFormatting>
  <conditionalFormatting sqref="H71:H79">
    <cfRule type="expression" dxfId="77" priority="76" stopIfTrue="1">
      <formula>$C71=1</formula>
    </cfRule>
    <cfRule type="expression" dxfId="76" priority="77" stopIfTrue="1">
      <formula>OR($C71=0,$C71=2,$C71=3,$C71=4)</formula>
    </cfRule>
    <cfRule type="expression" dxfId="75" priority="78" stopIfTrue="1">
      <formula>AND(TIPOORCAMENTO="Licitado",$C71&lt;&gt;"L",$C71&lt;&gt;-1)</formula>
    </cfRule>
  </conditionalFormatting>
  <conditionalFormatting sqref="B71:C79 E71:F79">
    <cfRule type="expression" dxfId="74" priority="79" stopIfTrue="1">
      <formula>$C71=1</formula>
    </cfRule>
    <cfRule type="expression" dxfId="73" priority="80" stopIfTrue="1">
      <formula>OR($C71=0,$C71=2,$C71=3,$C71=4)</formula>
    </cfRule>
  </conditionalFormatting>
  <conditionalFormatting sqref="A80:A88 I80:J88 D79:D88">
    <cfRule type="expression" dxfId="72" priority="67" stopIfTrue="1">
      <formula>$C79=1</formula>
    </cfRule>
    <cfRule type="expression" dxfId="71" priority="68" stopIfTrue="1">
      <formula>OR($C79=0,$C79=2,$C79=3,$C79=4)</formula>
    </cfRule>
  </conditionalFormatting>
  <conditionalFormatting sqref="H80:H88">
    <cfRule type="expression" dxfId="70" priority="69" stopIfTrue="1">
      <formula>$C80=1</formula>
    </cfRule>
    <cfRule type="expression" dxfId="69" priority="70" stopIfTrue="1">
      <formula>OR($C80=0,$C80=2,$C80=3,$C80=4)</formula>
    </cfRule>
    <cfRule type="expression" dxfId="68" priority="71" stopIfTrue="1">
      <formula>AND(TIPOORCAMENTO="Licitado",$C80&lt;&gt;"L",$C80&lt;&gt;-1)</formula>
    </cfRule>
  </conditionalFormatting>
  <conditionalFormatting sqref="B80:C88 E80:F88">
    <cfRule type="expression" dxfId="67" priority="72" stopIfTrue="1">
      <formula>$C80=1</formula>
    </cfRule>
    <cfRule type="expression" dxfId="66" priority="73" stopIfTrue="1">
      <formula>OR($C80=0,$C80=2,$C80=3,$C80=4)</formula>
    </cfRule>
  </conditionalFormatting>
  <conditionalFormatting sqref="A89:A97 I89:J97 D88:D97">
    <cfRule type="expression" dxfId="65" priority="60" stopIfTrue="1">
      <formula>$C88=1</formula>
    </cfRule>
    <cfRule type="expression" dxfId="64" priority="61" stopIfTrue="1">
      <formula>OR($C88=0,$C88=2,$C88=3,$C88=4)</formula>
    </cfRule>
  </conditionalFormatting>
  <conditionalFormatting sqref="H89:H97">
    <cfRule type="expression" dxfId="63" priority="62" stopIfTrue="1">
      <formula>$C89=1</formula>
    </cfRule>
    <cfRule type="expression" dxfId="62" priority="63" stopIfTrue="1">
      <formula>OR($C89=0,$C89=2,$C89=3,$C89=4)</formula>
    </cfRule>
    <cfRule type="expression" dxfId="61" priority="64" stopIfTrue="1">
      <formula>AND(TIPOORCAMENTO="Licitado",$C89&lt;&gt;"L",$C89&lt;&gt;-1)</formula>
    </cfRule>
  </conditionalFormatting>
  <conditionalFormatting sqref="B89:C97 E89:F97">
    <cfRule type="expression" dxfId="60" priority="65" stopIfTrue="1">
      <formula>$C89=1</formula>
    </cfRule>
    <cfRule type="expression" dxfId="59" priority="66" stopIfTrue="1">
      <formula>OR($C89=0,$C89=2,$C89=3,$C89=4)</formula>
    </cfRule>
  </conditionalFormatting>
  <conditionalFormatting sqref="A98:A106 I98:J106 D97:D106">
    <cfRule type="expression" dxfId="58" priority="53" stopIfTrue="1">
      <formula>$C97=1</formula>
    </cfRule>
    <cfRule type="expression" dxfId="57" priority="54" stopIfTrue="1">
      <formula>OR($C97=0,$C97=2,$C97=3,$C97=4)</formula>
    </cfRule>
  </conditionalFormatting>
  <conditionalFormatting sqref="H98:H106">
    <cfRule type="expression" dxfId="56" priority="55" stopIfTrue="1">
      <formula>$C98=1</formula>
    </cfRule>
    <cfRule type="expression" dxfId="55" priority="56" stopIfTrue="1">
      <formula>OR($C98=0,$C98=2,$C98=3,$C98=4)</formula>
    </cfRule>
    <cfRule type="expression" dxfId="54" priority="57" stopIfTrue="1">
      <formula>AND(TIPOORCAMENTO="Licitado",$C98&lt;&gt;"L",$C98&lt;&gt;-1)</formula>
    </cfRule>
  </conditionalFormatting>
  <conditionalFormatting sqref="B98:C106 E98:F106">
    <cfRule type="expression" dxfId="53" priority="58" stopIfTrue="1">
      <formula>$C98=1</formula>
    </cfRule>
    <cfRule type="expression" dxfId="52" priority="59" stopIfTrue="1">
      <formula>OR($C98=0,$C98=2,$C98=3,$C98=4)</formula>
    </cfRule>
  </conditionalFormatting>
  <conditionalFormatting sqref="A107:A115 D107:D115 I107:J115">
    <cfRule type="expression" dxfId="51" priority="46" stopIfTrue="1">
      <formula>$C107=1</formula>
    </cfRule>
    <cfRule type="expression" dxfId="50" priority="47" stopIfTrue="1">
      <formula>OR($C107=0,$C107=2,$C107=3,$C107=4)</formula>
    </cfRule>
  </conditionalFormatting>
  <conditionalFormatting sqref="H107:H115">
    <cfRule type="expression" dxfId="49" priority="48" stopIfTrue="1">
      <formula>$C107=1</formula>
    </cfRule>
    <cfRule type="expression" dxfId="48" priority="49" stopIfTrue="1">
      <formula>OR($C107=0,$C107=2,$C107=3,$C107=4)</formula>
    </cfRule>
    <cfRule type="expression" dxfId="47" priority="50" stopIfTrue="1">
      <formula>AND(TIPOORCAMENTO="Licitado",$C107&lt;&gt;"L",$C107&lt;&gt;-1)</formula>
    </cfRule>
  </conditionalFormatting>
  <conditionalFormatting sqref="B107:C115 E107:F115">
    <cfRule type="expression" dxfId="46" priority="51" stopIfTrue="1">
      <formula>$C107=1</formula>
    </cfRule>
    <cfRule type="expression" dxfId="45" priority="52" stopIfTrue="1">
      <formula>OR($C107=0,$C107=2,$C107=3,$C107=4)</formula>
    </cfRule>
  </conditionalFormatting>
  <conditionalFormatting sqref="A116:A123 D116:D123 I116:J123">
    <cfRule type="expression" dxfId="44" priority="39" stopIfTrue="1">
      <formula>$C116=1</formula>
    </cfRule>
    <cfRule type="expression" dxfId="43" priority="40" stopIfTrue="1">
      <formula>OR($C116=0,$C116=2,$C116=3,$C116=4)</formula>
    </cfRule>
  </conditionalFormatting>
  <conditionalFormatting sqref="H116:H123">
    <cfRule type="expression" dxfId="42" priority="41" stopIfTrue="1">
      <formula>$C116=1</formula>
    </cfRule>
    <cfRule type="expression" dxfId="41" priority="42" stopIfTrue="1">
      <formula>OR($C116=0,$C116=2,$C116=3,$C116=4)</formula>
    </cfRule>
    <cfRule type="expression" dxfId="40" priority="43" stopIfTrue="1">
      <formula>AND(TIPOORCAMENTO="Licitado",$C116&lt;&gt;"L",$C116&lt;&gt;-1)</formula>
    </cfRule>
  </conditionalFormatting>
  <conditionalFormatting sqref="B116:C123 E116:F123 B124">
    <cfRule type="expression" dxfId="39" priority="44" stopIfTrue="1">
      <formula>$C116=1</formula>
    </cfRule>
    <cfRule type="expression" dxfId="38" priority="45" stopIfTrue="1">
      <formula>OR($C116=0,$C116=2,$C116=3,$C116=4)</formula>
    </cfRule>
  </conditionalFormatting>
  <conditionalFormatting sqref="A125:A133 D125:D133 I125:J133">
    <cfRule type="expression" dxfId="37" priority="32" stopIfTrue="1">
      <formula>$C125=1</formula>
    </cfRule>
    <cfRule type="expression" dxfId="36" priority="33" stopIfTrue="1">
      <formula>OR($C125=0,$C125=2,$C125=3,$C125=4)</formula>
    </cfRule>
  </conditionalFormatting>
  <conditionalFormatting sqref="H125:H133">
    <cfRule type="expression" dxfId="35" priority="34" stopIfTrue="1">
      <formula>$C125=1</formula>
    </cfRule>
    <cfRule type="expression" dxfId="34" priority="35" stopIfTrue="1">
      <formula>OR($C125=0,$C125=2,$C125=3,$C125=4)</formula>
    </cfRule>
    <cfRule type="expression" dxfId="33" priority="36" stopIfTrue="1">
      <formula>AND(TIPOORCAMENTO="Licitado",$C125&lt;&gt;"L",$C125&lt;&gt;-1)</formula>
    </cfRule>
  </conditionalFormatting>
  <conditionalFormatting sqref="B125:C133 E125:F133">
    <cfRule type="expression" dxfId="32" priority="37" stopIfTrue="1">
      <formula>$C125=1</formula>
    </cfRule>
    <cfRule type="expression" dxfId="31" priority="38" stopIfTrue="1">
      <formula>OR($C125=0,$C125=2,$C125=3,$C125=4)</formula>
    </cfRule>
  </conditionalFormatting>
  <conditionalFormatting sqref="A134:A142 D134:D142 I134:J142">
    <cfRule type="expression" dxfId="30" priority="25" stopIfTrue="1">
      <formula>$C134=1</formula>
    </cfRule>
    <cfRule type="expression" dxfId="29" priority="26" stopIfTrue="1">
      <formula>OR($C134=0,$C134=2,$C134=3,$C134=4)</formula>
    </cfRule>
  </conditionalFormatting>
  <conditionalFormatting sqref="H134:H142">
    <cfRule type="expression" dxfId="28" priority="27" stopIfTrue="1">
      <formula>$C134=1</formula>
    </cfRule>
    <cfRule type="expression" dxfId="27" priority="28" stopIfTrue="1">
      <formula>OR($C134=0,$C134=2,$C134=3,$C134=4)</formula>
    </cfRule>
    <cfRule type="expression" dxfId="26" priority="29" stopIfTrue="1">
      <formula>AND(TIPOORCAMENTO="Licitado",$C134&lt;&gt;"L",$C134&lt;&gt;-1)</formula>
    </cfRule>
  </conditionalFormatting>
  <conditionalFormatting sqref="B134:C142 E134:F142 B143:B144">
    <cfRule type="expression" dxfId="25" priority="30" stopIfTrue="1">
      <formula>$C134=1</formula>
    </cfRule>
    <cfRule type="expression" dxfId="24" priority="31" stopIfTrue="1">
      <formula>OR($C134=0,$C134=2,$C134=3,$C134=4)</formula>
    </cfRule>
  </conditionalFormatting>
  <conditionalFormatting sqref="A143:A151 D143:D151 I143:J151">
    <cfRule type="expression" dxfId="23" priority="18" stopIfTrue="1">
      <formula>$C143=1</formula>
    </cfRule>
    <cfRule type="expression" dxfId="22" priority="19" stopIfTrue="1">
      <formula>OR($C143=0,$C143=2,$C143=3,$C143=4)</formula>
    </cfRule>
  </conditionalFormatting>
  <conditionalFormatting sqref="H143:H151">
    <cfRule type="expression" dxfId="21" priority="20" stopIfTrue="1">
      <formula>$C143=1</formula>
    </cfRule>
    <cfRule type="expression" dxfId="20" priority="21" stopIfTrue="1">
      <formula>OR($C143=0,$C143=2,$C143=3,$C143=4)</formula>
    </cfRule>
    <cfRule type="expression" dxfId="19" priority="22" stopIfTrue="1">
      <formula>AND(TIPOORCAMENTO="Licitado",$C143&lt;&gt;"L",$C143&lt;&gt;-1)</formula>
    </cfRule>
  </conditionalFormatting>
  <conditionalFormatting sqref="B145:C151 E143:F151 C143:C144">
    <cfRule type="expression" dxfId="18" priority="23" stopIfTrue="1">
      <formula>$C143=1</formula>
    </cfRule>
    <cfRule type="expression" dxfId="17" priority="24" stopIfTrue="1">
      <formula>OR($C143=0,$C143=2,$C143=3,$C143=4)</formula>
    </cfRule>
  </conditionalFormatting>
  <conditionalFormatting sqref="A152:A153 D152:D153 I152:J153">
    <cfRule type="expression" dxfId="16" priority="11" stopIfTrue="1">
      <formula>$C152=1</formula>
    </cfRule>
    <cfRule type="expression" dxfId="15" priority="12" stopIfTrue="1">
      <formula>OR($C152=0,$C152=2,$C152=3,$C152=4)</formula>
    </cfRule>
  </conditionalFormatting>
  <conditionalFormatting sqref="H152:H153">
    <cfRule type="expression" dxfId="14" priority="13" stopIfTrue="1">
      <formula>$C152=1</formula>
    </cfRule>
    <cfRule type="expression" dxfId="13" priority="14" stopIfTrue="1">
      <formula>OR($C152=0,$C152=2,$C152=3,$C152=4)</formula>
    </cfRule>
    <cfRule type="expression" dxfId="12" priority="15" stopIfTrue="1">
      <formula>AND(TIPOORCAMENTO="Licitado",$C152&lt;&gt;"L",$C152&lt;&gt;-1)</formula>
    </cfRule>
  </conditionalFormatting>
  <conditionalFormatting sqref="B152:C153 E152:F153">
    <cfRule type="expression" dxfId="11" priority="16" stopIfTrue="1">
      <formula>$C152=1</formula>
    </cfRule>
    <cfRule type="expression" dxfId="10" priority="17" stopIfTrue="1">
      <formula>OR($C152=0,$C152=2,$C152=3,$C152=4)</formula>
    </cfRule>
  </conditionalFormatting>
  <conditionalFormatting sqref="G124">
    <cfRule type="expression" dxfId="9" priority="8" stopIfTrue="1">
      <formula>$C124=1</formula>
    </cfRule>
    <cfRule type="expression" dxfId="8" priority="9" stopIfTrue="1">
      <formula>OR($C124=0,$C124=2,$C124=3,$C124=4)</formula>
    </cfRule>
    <cfRule type="expression" dxfId="7" priority="10" stopIfTrue="1">
      <formula>AND(TIPOORCAMENTO="Licitado",$C124&lt;&gt;"L",$C124&lt;&gt;-1)</formula>
    </cfRule>
  </conditionalFormatting>
  <conditionalFormatting sqref="A124 D124 I124:J124">
    <cfRule type="expression" dxfId="6" priority="1" stopIfTrue="1">
      <formula>$C124=1</formula>
    </cfRule>
    <cfRule type="expression" dxfId="5" priority="2" stopIfTrue="1">
      <formula>OR($C124=0,$C124=2,$C124=3,$C124=4)</formula>
    </cfRule>
  </conditionalFormatting>
  <conditionalFormatting sqref="H124">
    <cfRule type="expression" dxfId="4" priority="3" stopIfTrue="1">
      <formula>$C124=1</formula>
    </cfRule>
    <cfRule type="expression" dxfId="3" priority="4" stopIfTrue="1">
      <formula>OR($C124=0,$C124=2,$C124=3,$C124=4)</formula>
    </cfRule>
    <cfRule type="expression" dxfId="2" priority="5" stopIfTrue="1">
      <formula>AND(TIPOORCAMENTO="Licitado",$C124&lt;&gt;"L",$C124&lt;&gt;-1)</formula>
    </cfRule>
  </conditionalFormatting>
  <conditionalFormatting sqref="C124 E124:F124">
    <cfRule type="expression" dxfId="1" priority="6" stopIfTrue="1">
      <formula>$C124=1</formula>
    </cfRule>
    <cfRule type="expression" dxfId="0" priority="7" stopIfTrue="1">
      <formula>OR($C124=0,$C124=2,$C124=3,$C124=4)</formula>
    </cfRule>
  </conditionalFormatting>
  <pageMargins left="0.51181102362204722" right="0.51181102362204722" top="0.78740157480314965" bottom="0.78740157480314965" header="0.31496062992125984" footer="0.31496062992125984"/>
  <pageSetup paperSize="9" scale="81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93"/>
  <sheetViews>
    <sheetView tabSelected="1" workbookViewId="0">
      <selection sqref="A1:O1"/>
    </sheetView>
  </sheetViews>
  <sheetFormatPr defaultRowHeight="15"/>
  <cols>
    <col min="1" max="1" width="4.85546875" bestFit="1" customWidth="1"/>
    <col min="2" max="2" width="24.7109375" bestFit="1" customWidth="1"/>
    <col min="3" max="3" width="15.7109375" customWidth="1"/>
    <col min="4" max="4" width="12.42578125" bestFit="1" customWidth="1"/>
    <col min="5" max="5" width="12.42578125" customWidth="1"/>
    <col min="6" max="14" width="13.5703125" bestFit="1" customWidth="1"/>
    <col min="15" max="15" width="13.85546875" customWidth="1"/>
  </cols>
  <sheetData>
    <row r="1" spans="1:15" ht="18.75">
      <c r="A1" s="28" t="s">
        <v>465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</row>
    <row r="2" spans="1:15" ht="15.75">
      <c r="A2" s="29" t="s">
        <v>438</v>
      </c>
      <c r="B2" s="30"/>
      <c r="C2" s="12" t="s">
        <v>439</v>
      </c>
      <c r="D2" s="64" t="s">
        <v>440</v>
      </c>
      <c r="E2" s="65"/>
      <c r="F2" s="65"/>
      <c r="G2" s="65"/>
      <c r="H2" s="65"/>
      <c r="I2" s="65"/>
      <c r="J2" s="66"/>
      <c r="K2" s="29" t="s">
        <v>441</v>
      </c>
      <c r="L2" s="67"/>
      <c r="M2" s="68" t="s">
        <v>3</v>
      </c>
      <c r="N2" s="34"/>
      <c r="O2" s="35"/>
    </row>
    <row r="3" spans="1:15">
      <c r="A3" s="36" t="s">
        <v>442</v>
      </c>
      <c r="B3" s="37"/>
      <c r="C3" s="38" t="s">
        <v>443</v>
      </c>
      <c r="D3" s="58" t="s">
        <v>466</v>
      </c>
      <c r="E3" s="59"/>
      <c r="F3" s="59"/>
      <c r="G3" s="59"/>
      <c r="H3" s="59"/>
      <c r="I3" s="59"/>
      <c r="J3" s="60"/>
      <c r="K3" s="40" t="s">
        <v>444</v>
      </c>
      <c r="L3" s="42"/>
      <c r="M3" s="69">
        <v>21.43</v>
      </c>
      <c r="N3" s="48"/>
      <c r="O3" s="50"/>
    </row>
    <row r="4" spans="1:15">
      <c r="A4" s="53" t="s">
        <v>5</v>
      </c>
      <c r="B4" s="54"/>
      <c r="C4" s="39"/>
      <c r="D4" s="61"/>
      <c r="E4" s="62"/>
      <c r="F4" s="62"/>
      <c r="G4" s="62"/>
      <c r="H4" s="62"/>
      <c r="I4" s="62"/>
      <c r="J4" s="63"/>
      <c r="K4" s="43"/>
      <c r="L4" s="45"/>
      <c r="M4" s="70"/>
      <c r="N4" s="51"/>
      <c r="O4" s="52"/>
    </row>
    <row r="7" spans="1:15" s="22" customFormat="1" ht="21.75" customHeight="1">
      <c r="A7" s="21" t="s">
        <v>445</v>
      </c>
      <c r="B7" s="21" t="s">
        <v>446</v>
      </c>
      <c r="C7" s="21" t="s">
        <v>447</v>
      </c>
      <c r="D7" s="21" t="s">
        <v>448</v>
      </c>
      <c r="E7" s="21" t="s">
        <v>449</v>
      </c>
      <c r="F7" s="21" t="s">
        <v>450</v>
      </c>
      <c r="G7" s="21" t="s">
        <v>451</v>
      </c>
      <c r="H7" s="81" t="s">
        <v>452</v>
      </c>
      <c r="I7" s="82"/>
      <c r="J7" s="21" t="s">
        <v>453</v>
      </c>
      <c r="K7" s="21" t="s">
        <v>454</v>
      </c>
      <c r="L7" s="21" t="s">
        <v>455</v>
      </c>
      <c r="M7" s="21" t="s">
        <v>456</v>
      </c>
      <c r="N7" s="21" t="s">
        <v>457</v>
      </c>
      <c r="O7" s="21" t="s">
        <v>458</v>
      </c>
    </row>
    <row r="8" spans="1:15">
      <c r="A8" s="71">
        <v>1</v>
      </c>
      <c r="B8" s="73" t="s">
        <v>459</v>
      </c>
      <c r="C8" s="75">
        <f>'PLANILHA ORÇAMENTÁRIA'!J8</f>
        <v>12777.05</v>
      </c>
      <c r="D8" s="18">
        <v>1</v>
      </c>
      <c r="E8" s="18"/>
      <c r="F8" s="18"/>
      <c r="G8" s="18"/>
      <c r="H8" s="18"/>
      <c r="I8" s="18"/>
      <c r="J8" s="18"/>
      <c r="K8" s="18"/>
      <c r="L8" s="18"/>
      <c r="M8" s="18"/>
      <c r="N8" s="18"/>
      <c r="O8" s="20" t="s">
        <v>460</v>
      </c>
    </row>
    <row r="9" spans="1:15">
      <c r="A9" s="72"/>
      <c r="B9" s="74"/>
      <c r="C9" s="76"/>
      <c r="D9" s="19">
        <f>C8*D8</f>
        <v>12777.05</v>
      </c>
      <c r="E9" s="19"/>
      <c r="F9" s="19"/>
      <c r="G9" s="19"/>
      <c r="H9" s="19"/>
      <c r="I9" s="19"/>
      <c r="J9" s="19"/>
      <c r="K9" s="19"/>
      <c r="L9" s="19"/>
      <c r="M9" s="19"/>
      <c r="N9" s="19"/>
      <c r="O9" s="24">
        <f>SUM(D9:N9)</f>
        <v>12777.05</v>
      </c>
    </row>
    <row r="10" spans="1:15" ht="18.75" customHeight="1">
      <c r="A10" s="71">
        <v>2</v>
      </c>
      <c r="B10" s="73" t="s">
        <v>426</v>
      </c>
      <c r="C10" s="75">
        <f>'PLANILHA ORÇAMENTÁRIA'!J12</f>
        <v>0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20" t="s">
        <v>461</v>
      </c>
    </row>
    <row r="11" spans="1:15">
      <c r="A11" s="72"/>
      <c r="B11" s="74"/>
      <c r="C11" s="76"/>
      <c r="D11" s="19"/>
      <c r="E11" s="19"/>
      <c r="F11" s="19"/>
      <c r="G11" s="19"/>
      <c r="H11" s="19"/>
      <c r="I11" s="19"/>
      <c r="J11" s="19"/>
      <c r="K11" s="19"/>
      <c r="L11" s="19"/>
      <c r="M11" s="19"/>
      <c r="N11" s="19"/>
      <c r="O11" s="24">
        <v>0</v>
      </c>
    </row>
    <row r="12" spans="1:15">
      <c r="A12" s="71">
        <v>3</v>
      </c>
      <c r="B12" s="73" t="s">
        <v>425</v>
      </c>
      <c r="C12" s="75">
        <f>'PLANILHA ORÇAMENTÁRIA'!J13</f>
        <v>2743.2</v>
      </c>
      <c r="D12" s="18">
        <v>0.25</v>
      </c>
      <c r="E12" s="18">
        <v>0.25</v>
      </c>
      <c r="F12" s="18">
        <v>0.25</v>
      </c>
      <c r="G12" s="18">
        <v>0.25</v>
      </c>
      <c r="H12" s="18"/>
      <c r="I12" s="18"/>
      <c r="J12" s="18"/>
      <c r="K12" s="18"/>
      <c r="L12" s="18"/>
      <c r="M12" s="18"/>
      <c r="N12" s="18"/>
      <c r="O12" s="20" t="s">
        <v>460</v>
      </c>
    </row>
    <row r="13" spans="1:15">
      <c r="A13" s="72"/>
      <c r="B13" s="74"/>
      <c r="C13" s="76"/>
      <c r="D13" s="19">
        <f>$C$12*D12</f>
        <v>685.8</v>
      </c>
      <c r="E13" s="19">
        <f t="shared" ref="E13:G13" si="0">$C$12*E12</f>
        <v>685.8</v>
      </c>
      <c r="F13" s="19">
        <f t="shared" si="0"/>
        <v>685.8</v>
      </c>
      <c r="G13" s="19">
        <f t="shared" si="0"/>
        <v>685.8</v>
      </c>
      <c r="H13" s="19"/>
      <c r="I13" s="19"/>
      <c r="J13" s="19"/>
      <c r="K13" s="19"/>
      <c r="L13" s="19"/>
      <c r="M13" s="19"/>
      <c r="N13" s="19"/>
      <c r="O13" s="24">
        <f>SUM(D13:G13)</f>
        <v>2743.2</v>
      </c>
    </row>
    <row r="14" spans="1:15" ht="30" customHeight="1">
      <c r="A14" s="71">
        <v>4</v>
      </c>
      <c r="B14" s="73" t="s">
        <v>20</v>
      </c>
      <c r="C14" s="75">
        <f>'PLANILHA ORÇAMENTÁRIA'!J16</f>
        <v>142521.39000000001</v>
      </c>
      <c r="D14" s="18">
        <v>0.125</v>
      </c>
      <c r="E14" s="18">
        <v>0.125</v>
      </c>
      <c r="F14" s="18">
        <v>0.125</v>
      </c>
      <c r="G14" s="18">
        <v>0.125</v>
      </c>
      <c r="H14" s="18">
        <v>0.125</v>
      </c>
      <c r="I14" s="18"/>
      <c r="J14" s="18">
        <v>0.125</v>
      </c>
      <c r="K14" s="18">
        <v>0.125</v>
      </c>
      <c r="L14" s="18">
        <v>0.125</v>
      </c>
      <c r="M14" s="18"/>
      <c r="N14" s="18"/>
      <c r="O14" s="20" t="s">
        <v>460</v>
      </c>
    </row>
    <row r="15" spans="1:15">
      <c r="A15" s="72"/>
      <c r="B15" s="74"/>
      <c r="C15" s="76"/>
      <c r="D15" s="19">
        <f>$C$14*D14</f>
        <v>17815.173750000002</v>
      </c>
      <c r="E15" s="19">
        <f t="shared" ref="E15:L15" si="1">$C$14*E14</f>
        <v>17815.173750000002</v>
      </c>
      <c r="F15" s="19">
        <f t="shared" si="1"/>
        <v>17815.173750000002</v>
      </c>
      <c r="G15" s="19">
        <f t="shared" si="1"/>
        <v>17815.173750000002</v>
      </c>
      <c r="H15" s="19">
        <f t="shared" si="1"/>
        <v>17815.173750000002</v>
      </c>
      <c r="I15" s="19"/>
      <c r="J15" s="19">
        <f t="shared" si="1"/>
        <v>17815.173750000002</v>
      </c>
      <c r="K15" s="19">
        <f t="shared" si="1"/>
        <v>17815.173750000002</v>
      </c>
      <c r="L15" s="19">
        <f t="shared" si="1"/>
        <v>17815.173750000002</v>
      </c>
      <c r="M15" s="19"/>
      <c r="N15" s="19"/>
      <c r="O15" s="24">
        <f>SUM(D15:N15)</f>
        <v>142521.39000000001</v>
      </c>
    </row>
    <row r="16" spans="1:15">
      <c r="A16" s="71">
        <v>5</v>
      </c>
      <c r="B16" s="73" t="s">
        <v>36</v>
      </c>
      <c r="C16" s="75">
        <f>'PLANILHA ORÇAMENTÁRIA'!J24</f>
        <v>0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20" t="s">
        <v>461</v>
      </c>
    </row>
    <row r="17" spans="1:15">
      <c r="A17" s="72"/>
      <c r="B17" s="74"/>
      <c r="C17" s="76"/>
      <c r="D17" s="19"/>
      <c r="E17" s="19"/>
      <c r="F17" s="19"/>
      <c r="G17" s="19"/>
      <c r="H17" s="19"/>
      <c r="I17" s="19"/>
      <c r="J17" s="19"/>
      <c r="K17" s="19"/>
      <c r="L17" s="19"/>
      <c r="M17" s="19"/>
      <c r="N17" s="19"/>
      <c r="O17" s="24">
        <f>SUM(D17:N17)</f>
        <v>0</v>
      </c>
    </row>
    <row r="18" spans="1:15">
      <c r="A18" s="71">
        <v>6</v>
      </c>
      <c r="B18" s="73" t="s">
        <v>37</v>
      </c>
      <c r="C18" s="75">
        <f>'PLANILHA ORÇAMENTÁRIA'!J25</f>
        <v>87524.27</v>
      </c>
      <c r="D18" s="18"/>
      <c r="E18" s="18">
        <v>0.17</v>
      </c>
      <c r="F18" s="18">
        <v>0.17</v>
      </c>
      <c r="G18" s="18">
        <v>0.17</v>
      </c>
      <c r="H18" s="18">
        <v>0.17</v>
      </c>
      <c r="I18" s="18"/>
      <c r="J18" s="18">
        <v>0.17</v>
      </c>
      <c r="K18" s="18">
        <v>0.15</v>
      </c>
      <c r="L18" s="18"/>
      <c r="M18" s="18"/>
      <c r="N18" s="18"/>
      <c r="O18" s="20" t="s">
        <v>460</v>
      </c>
    </row>
    <row r="19" spans="1:15">
      <c r="A19" s="72"/>
      <c r="B19" s="74"/>
      <c r="C19" s="76"/>
      <c r="D19" s="19"/>
      <c r="E19" s="19">
        <f>$C$18*E18</f>
        <v>14879.125900000001</v>
      </c>
      <c r="F19" s="19">
        <f t="shared" ref="F19:K19" si="2">$C$18*F18</f>
        <v>14879.125900000001</v>
      </c>
      <c r="G19" s="19">
        <f t="shared" si="2"/>
        <v>14879.125900000001</v>
      </c>
      <c r="H19" s="19">
        <f t="shared" si="2"/>
        <v>14879.125900000001</v>
      </c>
      <c r="I19" s="19"/>
      <c r="J19" s="19">
        <f t="shared" si="2"/>
        <v>14879.125900000001</v>
      </c>
      <c r="K19" s="19">
        <f t="shared" si="2"/>
        <v>13128.6405</v>
      </c>
      <c r="L19" s="19"/>
      <c r="M19" s="19"/>
      <c r="N19" s="19"/>
      <c r="O19" s="24">
        <f>SUM(D19:N19)</f>
        <v>87524.27</v>
      </c>
    </row>
    <row r="20" spans="1:15">
      <c r="A20" s="71">
        <v>7</v>
      </c>
      <c r="B20" s="73" t="s">
        <v>42</v>
      </c>
      <c r="C20" s="75">
        <f>'PLANILHA ORÇAMENTÁRIA'!J28</f>
        <v>64092.44</v>
      </c>
      <c r="D20" s="18"/>
      <c r="E20" s="18"/>
      <c r="F20" s="18"/>
      <c r="G20" s="18"/>
      <c r="H20" s="18"/>
      <c r="I20" s="18"/>
      <c r="J20" s="18"/>
      <c r="K20" s="18"/>
      <c r="L20" s="18">
        <v>0.35</v>
      </c>
      <c r="M20" s="18">
        <v>0.35</v>
      </c>
      <c r="N20" s="18">
        <v>0.3</v>
      </c>
      <c r="O20" s="20" t="s">
        <v>460</v>
      </c>
    </row>
    <row r="21" spans="1:15">
      <c r="A21" s="72"/>
      <c r="B21" s="74"/>
      <c r="C21" s="76"/>
      <c r="D21" s="19"/>
      <c r="E21" s="19"/>
      <c r="F21" s="19"/>
      <c r="G21" s="19"/>
      <c r="H21" s="19"/>
      <c r="I21" s="19"/>
      <c r="J21" s="19"/>
      <c r="K21" s="19"/>
      <c r="L21" s="19">
        <f>$C$20*L20</f>
        <v>22432.353999999999</v>
      </c>
      <c r="M21" s="19">
        <f t="shared" ref="M21:N21" si="3">$C$20*M20</f>
        <v>22432.353999999999</v>
      </c>
      <c r="N21" s="19">
        <f t="shared" si="3"/>
        <v>19227.732</v>
      </c>
      <c r="O21" s="24">
        <f>SUM(D21:N21)</f>
        <v>64092.44</v>
      </c>
    </row>
    <row r="22" spans="1:15" ht="18.75" customHeight="1">
      <c r="A22" s="71">
        <v>8</v>
      </c>
      <c r="B22" s="73" t="s">
        <v>462</v>
      </c>
      <c r="C22" s="75">
        <f>'PLANILHA ORÇAMENTÁRIA'!J33</f>
        <v>417.45</v>
      </c>
      <c r="D22" s="18">
        <v>0.8</v>
      </c>
      <c r="E22" s="18">
        <v>0.2</v>
      </c>
      <c r="F22" s="18"/>
      <c r="G22" s="18"/>
      <c r="H22" s="18"/>
      <c r="I22" s="18"/>
      <c r="J22" s="18"/>
      <c r="K22" s="18"/>
      <c r="L22" s="18"/>
      <c r="M22" s="18"/>
      <c r="N22" s="18"/>
      <c r="O22" s="20" t="s">
        <v>460</v>
      </c>
    </row>
    <row r="23" spans="1:15">
      <c r="A23" s="72"/>
      <c r="B23" s="74"/>
      <c r="C23" s="76"/>
      <c r="D23" s="19">
        <f>$C$22*D22</f>
        <v>333.96000000000004</v>
      </c>
      <c r="E23" s="19">
        <f>$C$22*E22</f>
        <v>83.490000000000009</v>
      </c>
      <c r="F23" s="19"/>
      <c r="G23" s="19"/>
      <c r="H23" s="19"/>
      <c r="I23" s="19"/>
      <c r="J23" s="19"/>
      <c r="K23" s="19"/>
      <c r="L23" s="19"/>
      <c r="M23" s="19"/>
      <c r="N23" s="19"/>
      <c r="O23" s="24">
        <f>SUM(D23:N23)</f>
        <v>417.45000000000005</v>
      </c>
    </row>
    <row r="24" spans="1:15" ht="18.75" customHeight="1">
      <c r="A24" s="71">
        <v>9</v>
      </c>
      <c r="B24" s="73" t="s">
        <v>463</v>
      </c>
      <c r="C24" s="75">
        <f>'PLANILHA ORÇAMENTÁRIA'!J35</f>
        <v>26469.06</v>
      </c>
      <c r="D24" s="18">
        <v>0.1</v>
      </c>
      <c r="E24" s="18">
        <v>0.1</v>
      </c>
      <c r="F24" s="18">
        <v>0.1</v>
      </c>
      <c r="G24" s="18">
        <v>0.1</v>
      </c>
      <c r="H24" s="18">
        <v>0.1</v>
      </c>
      <c r="I24" s="18"/>
      <c r="J24" s="18">
        <v>0.1</v>
      </c>
      <c r="K24" s="18">
        <v>0.1</v>
      </c>
      <c r="L24" s="18">
        <v>0.1</v>
      </c>
      <c r="M24" s="18">
        <v>0.1</v>
      </c>
      <c r="N24" s="18">
        <v>0.1</v>
      </c>
      <c r="O24" s="20" t="s">
        <v>460</v>
      </c>
    </row>
    <row r="25" spans="1:15">
      <c r="A25" s="72"/>
      <c r="B25" s="74"/>
      <c r="C25" s="76"/>
      <c r="D25" s="19">
        <f>$C$24*D24</f>
        <v>2646.9060000000004</v>
      </c>
      <c r="E25" s="19">
        <f t="shared" ref="E25:N25" si="4">$C$24*E24</f>
        <v>2646.9060000000004</v>
      </c>
      <c r="F25" s="19">
        <f t="shared" si="4"/>
        <v>2646.9060000000004</v>
      </c>
      <c r="G25" s="19">
        <f t="shared" si="4"/>
        <v>2646.9060000000004</v>
      </c>
      <c r="H25" s="19">
        <f t="shared" si="4"/>
        <v>2646.9060000000004</v>
      </c>
      <c r="I25" s="19"/>
      <c r="J25" s="19">
        <f t="shared" si="4"/>
        <v>2646.9060000000004</v>
      </c>
      <c r="K25" s="19">
        <f t="shared" si="4"/>
        <v>2646.9060000000004</v>
      </c>
      <c r="L25" s="19">
        <f t="shared" si="4"/>
        <v>2646.9060000000004</v>
      </c>
      <c r="M25" s="19">
        <f t="shared" si="4"/>
        <v>2646.9060000000004</v>
      </c>
      <c r="N25" s="19">
        <f t="shared" si="4"/>
        <v>2646.9060000000004</v>
      </c>
      <c r="O25" s="24">
        <f>SUM(D25:N25)</f>
        <v>26469.06</v>
      </c>
    </row>
    <row r="26" spans="1:15">
      <c r="A26" s="71">
        <v>10</v>
      </c>
      <c r="B26" s="73" t="s">
        <v>185</v>
      </c>
      <c r="C26" s="75">
        <f>'PLANILHA ORÇAMENTÁRIA'!J101</f>
        <v>33369.089999999997</v>
      </c>
      <c r="D26" s="18">
        <v>0.1</v>
      </c>
      <c r="E26" s="18">
        <v>0.1</v>
      </c>
      <c r="F26" s="18">
        <v>0.1</v>
      </c>
      <c r="G26" s="18">
        <v>0.1</v>
      </c>
      <c r="H26" s="18">
        <v>0.1</v>
      </c>
      <c r="I26" s="18"/>
      <c r="J26" s="18">
        <v>0.1</v>
      </c>
      <c r="K26" s="18">
        <v>0.1</v>
      </c>
      <c r="L26" s="18">
        <v>0.1</v>
      </c>
      <c r="M26" s="18">
        <v>0.1</v>
      </c>
      <c r="N26" s="18">
        <v>0.1</v>
      </c>
      <c r="O26" s="20" t="s">
        <v>460</v>
      </c>
    </row>
    <row r="27" spans="1:15">
      <c r="A27" s="72"/>
      <c r="B27" s="74"/>
      <c r="C27" s="76"/>
      <c r="D27" s="19">
        <f>$C$26*D26</f>
        <v>3336.9089999999997</v>
      </c>
      <c r="E27" s="19">
        <f t="shared" ref="E27:N27" si="5">$C$26*E26</f>
        <v>3336.9089999999997</v>
      </c>
      <c r="F27" s="19">
        <f t="shared" si="5"/>
        <v>3336.9089999999997</v>
      </c>
      <c r="G27" s="19">
        <f t="shared" si="5"/>
        <v>3336.9089999999997</v>
      </c>
      <c r="H27" s="19">
        <f t="shared" si="5"/>
        <v>3336.9089999999997</v>
      </c>
      <c r="I27" s="19"/>
      <c r="J27" s="19">
        <f t="shared" si="5"/>
        <v>3336.9089999999997</v>
      </c>
      <c r="K27" s="19">
        <f t="shared" si="5"/>
        <v>3336.9089999999997</v>
      </c>
      <c r="L27" s="19">
        <f t="shared" si="5"/>
        <v>3336.9089999999997</v>
      </c>
      <c r="M27" s="19">
        <f t="shared" si="5"/>
        <v>3336.9089999999997</v>
      </c>
      <c r="N27" s="19">
        <f t="shared" si="5"/>
        <v>3336.9089999999997</v>
      </c>
      <c r="O27" s="24">
        <f>SUM(D27:N27)</f>
        <v>33369.089999999997</v>
      </c>
    </row>
    <row r="28" spans="1:15">
      <c r="A28" s="71">
        <v>11</v>
      </c>
      <c r="B28" s="73" t="s">
        <v>241</v>
      </c>
      <c r="C28" s="75">
        <f>'PLANILHA ORÇAMENTÁRIA'!J131</f>
        <v>6947.46</v>
      </c>
      <c r="D28" s="18"/>
      <c r="E28" s="18"/>
      <c r="F28" s="18"/>
      <c r="G28" s="18"/>
      <c r="H28" s="18"/>
      <c r="I28" s="18"/>
      <c r="J28" s="18"/>
      <c r="K28" s="18"/>
      <c r="L28" s="18">
        <v>0.33</v>
      </c>
      <c r="M28" s="18">
        <v>0.33</v>
      </c>
      <c r="N28" s="18">
        <v>0.34</v>
      </c>
      <c r="O28" s="20" t="s">
        <v>460</v>
      </c>
    </row>
    <row r="29" spans="1:15">
      <c r="A29" s="72"/>
      <c r="B29" s="74"/>
      <c r="C29" s="76"/>
      <c r="D29" s="19"/>
      <c r="E29" s="19"/>
      <c r="F29" s="19"/>
      <c r="G29" s="19"/>
      <c r="H29" s="19"/>
      <c r="I29" s="19"/>
      <c r="J29" s="19"/>
      <c r="K29" s="19"/>
      <c r="L29" s="19">
        <f>$C$28*L28</f>
        <v>2292.6618000000003</v>
      </c>
      <c r="M29" s="19">
        <f t="shared" ref="M29:N29" si="6">$C$28*M28</f>
        <v>2292.6618000000003</v>
      </c>
      <c r="N29" s="19">
        <f t="shared" si="6"/>
        <v>2362.1364000000003</v>
      </c>
      <c r="O29" s="24">
        <f>SUM(D29:N29)</f>
        <v>6947.4600000000009</v>
      </c>
    </row>
    <row r="30" spans="1:15">
      <c r="A30" s="71">
        <v>12</v>
      </c>
      <c r="B30" s="73" t="s">
        <v>244</v>
      </c>
      <c r="C30" s="75">
        <f>'PLANILHA ORÇAMENTÁRIA'!J133</f>
        <v>29791.52</v>
      </c>
      <c r="D30" s="18"/>
      <c r="E30" s="18"/>
      <c r="F30" s="18"/>
      <c r="G30" s="18"/>
      <c r="H30" s="18"/>
      <c r="I30" s="18"/>
      <c r="J30" s="18"/>
      <c r="K30" s="18"/>
      <c r="L30" s="18">
        <v>0.3</v>
      </c>
      <c r="M30" s="18">
        <v>0.35</v>
      </c>
      <c r="N30" s="18">
        <v>0.35</v>
      </c>
      <c r="O30" s="20" t="s">
        <v>460</v>
      </c>
    </row>
    <row r="31" spans="1:15">
      <c r="A31" s="72"/>
      <c r="B31" s="74"/>
      <c r="C31" s="76"/>
      <c r="D31" s="19"/>
      <c r="E31" s="19"/>
      <c r="F31" s="19"/>
      <c r="G31" s="19"/>
      <c r="H31" s="19"/>
      <c r="I31" s="19"/>
      <c r="J31" s="19"/>
      <c r="K31" s="19"/>
      <c r="L31" s="19">
        <f>$C$30*L30</f>
        <v>8937.4560000000001</v>
      </c>
      <c r="M31" s="19">
        <f t="shared" ref="M31:N31" si="7">$C$30*M30</f>
        <v>10427.031999999999</v>
      </c>
      <c r="N31" s="19">
        <f t="shared" si="7"/>
        <v>10427.031999999999</v>
      </c>
      <c r="O31" s="24">
        <f>SUM(D31:N31)</f>
        <v>29791.519999999997</v>
      </c>
    </row>
    <row r="32" spans="1:15">
      <c r="A32" s="71">
        <v>13</v>
      </c>
      <c r="B32" s="73" t="s">
        <v>249</v>
      </c>
      <c r="C32" s="75">
        <f>'PLANILHA ORÇAMENTÁRIA'!J136</f>
        <v>81024.83</v>
      </c>
      <c r="D32" s="18"/>
      <c r="E32" s="18"/>
      <c r="F32" s="18"/>
      <c r="G32" s="18"/>
      <c r="H32" s="18"/>
      <c r="I32" s="18"/>
      <c r="J32" s="18"/>
      <c r="K32" s="18">
        <v>0.25</v>
      </c>
      <c r="L32" s="18">
        <v>0.25</v>
      </c>
      <c r="M32" s="18">
        <v>0.25</v>
      </c>
      <c r="N32" s="18">
        <v>0.25</v>
      </c>
      <c r="O32" s="20" t="s">
        <v>460</v>
      </c>
    </row>
    <row r="33" spans="1:15">
      <c r="A33" s="72"/>
      <c r="B33" s="74"/>
      <c r="C33" s="76"/>
      <c r="D33" s="19"/>
      <c r="E33" s="19"/>
      <c r="F33" s="19"/>
      <c r="G33" s="19"/>
      <c r="H33" s="19"/>
      <c r="I33" s="19"/>
      <c r="J33" s="19"/>
      <c r="K33" s="19">
        <f>$C$32*K32</f>
        <v>20256.2075</v>
      </c>
      <c r="L33" s="19">
        <f t="shared" ref="L33:N33" si="8">$C$32*L32</f>
        <v>20256.2075</v>
      </c>
      <c r="M33" s="19">
        <f t="shared" si="8"/>
        <v>20256.2075</v>
      </c>
      <c r="N33" s="19">
        <f t="shared" si="8"/>
        <v>20256.2075</v>
      </c>
      <c r="O33" s="24">
        <f>SUM(D33:N33)</f>
        <v>81024.83</v>
      </c>
    </row>
    <row r="34" spans="1:15" ht="30" customHeight="1">
      <c r="A34" s="71">
        <v>14</v>
      </c>
      <c r="B34" s="73" t="s">
        <v>256</v>
      </c>
      <c r="C34" s="75">
        <f>'PLANILHA ORÇAMENTÁRIA'!J140</f>
        <v>65210.38</v>
      </c>
      <c r="D34" s="18"/>
      <c r="E34" s="18"/>
      <c r="F34" s="18"/>
      <c r="G34" s="18"/>
      <c r="H34" s="18"/>
      <c r="I34" s="18"/>
      <c r="J34" s="18"/>
      <c r="K34" s="18">
        <v>0.25</v>
      </c>
      <c r="L34" s="18">
        <v>0.25</v>
      </c>
      <c r="M34" s="18">
        <v>0.25</v>
      </c>
      <c r="N34" s="18">
        <v>0.25</v>
      </c>
      <c r="O34" s="20" t="s">
        <v>460</v>
      </c>
    </row>
    <row r="35" spans="1:15">
      <c r="A35" s="72"/>
      <c r="B35" s="74"/>
      <c r="C35" s="76"/>
      <c r="D35" s="19"/>
      <c r="E35" s="19"/>
      <c r="F35" s="19"/>
      <c r="G35" s="19"/>
      <c r="H35" s="19"/>
      <c r="I35" s="19"/>
      <c r="J35" s="19"/>
      <c r="K35" s="19">
        <f>$C$34*K34</f>
        <v>16302.594999999999</v>
      </c>
      <c r="L35" s="19">
        <f t="shared" ref="L35:N35" si="9">$C$34*L34</f>
        <v>16302.594999999999</v>
      </c>
      <c r="M35" s="19">
        <f t="shared" si="9"/>
        <v>16302.594999999999</v>
      </c>
      <c r="N35" s="19">
        <f t="shared" si="9"/>
        <v>16302.594999999999</v>
      </c>
      <c r="O35" s="24">
        <f>SUM(D35:N35)</f>
        <v>65210.38</v>
      </c>
    </row>
    <row r="36" spans="1:15">
      <c r="A36" s="71">
        <v>15</v>
      </c>
      <c r="B36" s="73" t="s">
        <v>265</v>
      </c>
      <c r="C36" s="75">
        <f>'PLANILHA ORÇAMENTÁRIA'!J145</f>
        <v>15684.87</v>
      </c>
      <c r="D36" s="18"/>
      <c r="E36" s="18"/>
      <c r="F36" s="18"/>
      <c r="G36" s="18"/>
      <c r="H36" s="18"/>
      <c r="I36" s="18"/>
      <c r="J36" s="18"/>
      <c r="K36" s="18"/>
      <c r="L36" s="18">
        <v>0.3</v>
      </c>
      <c r="M36" s="18">
        <v>0.35</v>
      </c>
      <c r="N36" s="18">
        <v>0.35</v>
      </c>
      <c r="O36" s="20" t="s">
        <v>460</v>
      </c>
    </row>
    <row r="37" spans="1:15">
      <c r="A37" s="72"/>
      <c r="B37" s="74"/>
      <c r="C37" s="76"/>
      <c r="D37" s="19"/>
      <c r="E37" s="19"/>
      <c r="F37" s="19"/>
      <c r="G37" s="19"/>
      <c r="H37" s="19"/>
      <c r="I37" s="19"/>
      <c r="J37" s="19"/>
      <c r="K37" s="19"/>
      <c r="L37" s="19">
        <f>$C$36*L36</f>
        <v>4705.4610000000002</v>
      </c>
      <c r="M37" s="19">
        <f t="shared" ref="M37:N37" si="10">$C$36*M36</f>
        <v>5489.7044999999998</v>
      </c>
      <c r="N37" s="19">
        <f t="shared" si="10"/>
        <v>5489.7044999999998</v>
      </c>
      <c r="O37" s="24">
        <f>SUM(D37:N37)</f>
        <v>15684.869999999999</v>
      </c>
    </row>
    <row r="38" spans="1:15">
      <c r="A38" s="71">
        <v>16</v>
      </c>
      <c r="B38" s="73" t="s">
        <v>268</v>
      </c>
      <c r="C38" s="75">
        <f>'PLANILHA ORÇAMENTÁRIA'!J147</f>
        <v>49639.32</v>
      </c>
      <c r="D38" s="18"/>
      <c r="E38" s="18"/>
      <c r="F38" s="18"/>
      <c r="G38" s="18"/>
      <c r="H38" s="18"/>
      <c r="I38" s="18"/>
      <c r="J38" s="18"/>
      <c r="K38" s="18">
        <v>0.25</v>
      </c>
      <c r="L38" s="18">
        <v>0.25</v>
      </c>
      <c r="M38" s="18">
        <v>0.25</v>
      </c>
      <c r="N38" s="18">
        <v>0.25</v>
      </c>
      <c r="O38" s="20" t="s">
        <v>460</v>
      </c>
    </row>
    <row r="39" spans="1:15">
      <c r="A39" s="72"/>
      <c r="B39" s="74"/>
      <c r="C39" s="76"/>
      <c r="D39" s="19"/>
      <c r="E39" s="19"/>
      <c r="F39" s="19"/>
      <c r="G39" s="19"/>
      <c r="H39" s="19"/>
      <c r="I39" s="19"/>
      <c r="J39" s="19"/>
      <c r="K39" s="19">
        <f>$C$38*K38</f>
        <v>12409.83</v>
      </c>
      <c r="L39" s="19">
        <f t="shared" ref="L39:N39" si="11">$C$38*L38</f>
        <v>12409.83</v>
      </c>
      <c r="M39" s="19">
        <f t="shared" si="11"/>
        <v>12409.83</v>
      </c>
      <c r="N39" s="19">
        <f t="shared" si="11"/>
        <v>12409.83</v>
      </c>
      <c r="O39" s="24">
        <f>SUM(D39:N39)</f>
        <v>49639.32</v>
      </c>
    </row>
    <row r="40" spans="1:15">
      <c r="A40" s="71">
        <v>17</v>
      </c>
      <c r="B40" s="73" t="s">
        <v>271</v>
      </c>
      <c r="C40" s="75">
        <f>'PLANILHA ORÇAMENTÁRIA'!J149</f>
        <v>1114.4000000000001</v>
      </c>
      <c r="D40" s="18"/>
      <c r="E40" s="18"/>
      <c r="F40" s="18"/>
      <c r="G40" s="18"/>
      <c r="H40" s="18"/>
      <c r="I40" s="18"/>
      <c r="J40" s="18"/>
      <c r="K40" s="18"/>
      <c r="L40" s="18"/>
      <c r="M40" s="18">
        <v>1</v>
      </c>
      <c r="N40" s="18"/>
      <c r="O40" s="20" t="s">
        <v>460</v>
      </c>
    </row>
    <row r="41" spans="1:15">
      <c r="A41" s="72"/>
      <c r="B41" s="74"/>
      <c r="C41" s="76"/>
      <c r="D41" s="19"/>
      <c r="E41" s="19"/>
      <c r="F41" s="19"/>
      <c r="G41" s="19"/>
      <c r="H41" s="19"/>
      <c r="I41" s="19"/>
      <c r="J41" s="19"/>
      <c r="K41" s="19"/>
      <c r="L41" s="19"/>
      <c r="M41" s="19">
        <f>C40*M40</f>
        <v>1114.4000000000001</v>
      </c>
      <c r="N41" s="19"/>
      <c r="O41" s="24">
        <f>SUM(D41:N41)</f>
        <v>1114.4000000000001</v>
      </c>
    </row>
    <row r="42" spans="1:15">
      <c r="A42" s="71">
        <v>18</v>
      </c>
      <c r="B42" s="73" t="s">
        <v>274</v>
      </c>
      <c r="C42" s="75">
        <f>'PLANILHA ORÇAMENTÁRIA'!J151</f>
        <v>2914.49</v>
      </c>
      <c r="D42" s="18"/>
      <c r="E42" s="18"/>
      <c r="F42" s="18"/>
      <c r="G42" s="18"/>
      <c r="H42" s="18"/>
      <c r="I42" s="18"/>
      <c r="J42" s="18"/>
      <c r="K42" s="18"/>
      <c r="L42" s="18"/>
      <c r="M42" s="18">
        <v>0.5</v>
      </c>
      <c r="N42" s="18">
        <v>0.5</v>
      </c>
      <c r="O42" s="20" t="s">
        <v>460</v>
      </c>
    </row>
    <row r="43" spans="1:15">
      <c r="A43" s="72"/>
      <c r="B43" s="74"/>
      <c r="C43" s="76"/>
      <c r="D43" s="23"/>
      <c r="E43" s="23"/>
      <c r="F43" s="23"/>
      <c r="G43" s="23"/>
      <c r="H43" s="23"/>
      <c r="I43" s="23"/>
      <c r="J43" s="23"/>
      <c r="K43" s="23"/>
      <c r="L43" s="23"/>
      <c r="M43" s="23">
        <f>C42*M42</f>
        <v>1457.2449999999999</v>
      </c>
      <c r="N43" s="23">
        <f>N42*C42</f>
        <v>1457.2449999999999</v>
      </c>
      <c r="O43" s="24">
        <f>SUM(D43:N43)</f>
        <v>2914.49</v>
      </c>
    </row>
    <row r="44" spans="1:15">
      <c r="A44" s="14"/>
      <c r="B44" s="15"/>
      <c r="C44" s="77">
        <f>SUM(C8:C43)</f>
        <v>622241.22000000009</v>
      </c>
      <c r="D44" s="25">
        <f>SUM(D9,D11,D13,D15,D17,D19,D21,D23,D25,D27,D29,D31,D33,D35,D37,D39,D41,D43)</f>
        <v>37595.798750000002</v>
      </c>
      <c r="E44" s="25">
        <f t="shared" ref="E44:N44" si="12">SUM(E9,E11,E13,E15,E17,E19,E21,E23,E25,E27,E29,E31,E33,E35,E37,E39,E41,E43)</f>
        <v>39447.404650000004</v>
      </c>
      <c r="F44" s="25">
        <f t="shared" si="12"/>
        <v>39363.914650000006</v>
      </c>
      <c r="G44" s="25">
        <f t="shared" si="12"/>
        <v>39363.914650000006</v>
      </c>
      <c r="H44" s="25">
        <f t="shared" si="12"/>
        <v>38678.114650000003</v>
      </c>
      <c r="I44" s="25">
        <f t="shared" si="12"/>
        <v>0</v>
      </c>
      <c r="J44" s="25">
        <f t="shared" si="12"/>
        <v>38678.114650000003</v>
      </c>
      <c r="K44" s="25">
        <f t="shared" si="12"/>
        <v>85896.261750000005</v>
      </c>
      <c r="L44" s="25">
        <f t="shared" si="12"/>
        <v>111135.55405000001</v>
      </c>
      <c r="M44" s="25">
        <f t="shared" si="12"/>
        <v>98165.844800000006</v>
      </c>
      <c r="N44" s="25">
        <f t="shared" si="12"/>
        <v>93916.297399999996</v>
      </c>
      <c r="O44" s="79">
        <f>SUM(O9,O11,O13,O15,O19,O21,O23,O25,O27,O29,O31,O33,O35,O37,O39,O41,O43)</f>
        <v>622241.22000000009</v>
      </c>
    </row>
    <row r="45" spans="1:15">
      <c r="A45" s="16"/>
      <c r="B45" s="17"/>
      <c r="C45" s="78"/>
      <c r="D45" s="25">
        <f>D44</f>
        <v>37595.798750000002</v>
      </c>
      <c r="E45" s="25">
        <f>E44+D45</f>
        <v>77043.203399999999</v>
      </c>
      <c r="F45" s="25">
        <f t="shared" ref="F45:N45" si="13">F44+E45</f>
        <v>116407.11805</v>
      </c>
      <c r="G45" s="25">
        <f t="shared" si="13"/>
        <v>155771.03270000001</v>
      </c>
      <c r="H45" s="25">
        <f t="shared" si="13"/>
        <v>194449.14735000001</v>
      </c>
      <c r="I45" s="25">
        <f t="shared" si="13"/>
        <v>194449.14735000001</v>
      </c>
      <c r="J45" s="25">
        <f t="shared" si="13"/>
        <v>233127.26200000002</v>
      </c>
      <c r="K45" s="25">
        <f t="shared" si="13"/>
        <v>319023.52375000005</v>
      </c>
      <c r="L45" s="25">
        <f t="shared" si="13"/>
        <v>430159.07780000009</v>
      </c>
      <c r="M45" s="25">
        <f t="shared" si="13"/>
        <v>528324.92260000005</v>
      </c>
      <c r="N45" s="25">
        <f t="shared" si="13"/>
        <v>622241.22000000009</v>
      </c>
      <c r="O45" s="80"/>
    </row>
    <row r="84" spans="6:10" ht="15.75">
      <c r="F84" s="55" t="s">
        <v>467</v>
      </c>
      <c r="G84" s="55"/>
      <c r="H84" s="55"/>
      <c r="I84" s="55"/>
      <c r="J84" s="55"/>
    </row>
    <row r="85" spans="6:10" ht="15.75">
      <c r="F85" s="26"/>
      <c r="G85" s="26"/>
      <c r="H85" s="26"/>
      <c r="I85" s="26"/>
      <c r="J85" s="26"/>
    </row>
    <row r="86" spans="6:10" ht="15.75">
      <c r="F86" s="26"/>
      <c r="G86" s="27"/>
    </row>
    <row r="87" spans="6:10" ht="15.75">
      <c r="F87" s="26"/>
      <c r="G87" s="27"/>
    </row>
    <row r="88" spans="6:10" ht="15.75">
      <c r="F88" s="26"/>
    </row>
    <row r="89" spans="6:10" ht="15.75">
      <c r="F89" s="56"/>
      <c r="G89" s="56"/>
      <c r="H89" s="56"/>
      <c r="I89" s="56"/>
      <c r="J89" s="56"/>
    </row>
    <row r="90" spans="6:10" ht="15.75">
      <c r="F90" s="57" t="s">
        <v>470</v>
      </c>
      <c r="G90" s="57"/>
      <c r="H90" s="57"/>
      <c r="I90" s="57"/>
      <c r="J90" s="57"/>
    </row>
    <row r="91" spans="6:10" ht="15.75">
      <c r="F91" s="55" t="s">
        <v>471</v>
      </c>
      <c r="G91" s="55"/>
      <c r="H91" s="55"/>
      <c r="I91" s="55"/>
      <c r="J91" s="55"/>
    </row>
    <row r="92" spans="6:10" ht="15.75">
      <c r="F92" s="55" t="s">
        <v>468</v>
      </c>
      <c r="G92" s="55"/>
      <c r="H92" s="55"/>
      <c r="I92" s="55"/>
      <c r="J92" s="55"/>
    </row>
    <row r="93" spans="6:10" ht="15.75">
      <c r="F93" s="55" t="s">
        <v>469</v>
      </c>
      <c r="G93" s="55"/>
      <c r="H93" s="55"/>
      <c r="I93" s="55"/>
      <c r="J93" s="55"/>
    </row>
  </sheetData>
  <mergeCells count="74">
    <mergeCell ref="F84:J84"/>
    <mergeCell ref="F89:J89"/>
    <mergeCell ref="F90:J90"/>
    <mergeCell ref="F91:J91"/>
    <mergeCell ref="F92:J92"/>
    <mergeCell ref="F93:J93"/>
    <mergeCell ref="H7:I7"/>
    <mergeCell ref="A8:A9"/>
    <mergeCell ref="B8:B9"/>
    <mergeCell ref="C8:C9"/>
    <mergeCell ref="A10:A11"/>
    <mergeCell ref="B10:B11"/>
    <mergeCell ref="C10:C11"/>
    <mergeCell ref="A12:A13"/>
    <mergeCell ref="B12:B13"/>
    <mergeCell ref="C12:C13"/>
    <mergeCell ref="A14:A15"/>
    <mergeCell ref="B14:B15"/>
    <mergeCell ref="C14:C15"/>
    <mergeCell ref="A16:A17"/>
    <mergeCell ref="B16:B17"/>
    <mergeCell ref="C16:C17"/>
    <mergeCell ref="A18:A19"/>
    <mergeCell ref="B18:B19"/>
    <mergeCell ref="C18:C19"/>
    <mergeCell ref="A20:A21"/>
    <mergeCell ref="B20:B21"/>
    <mergeCell ref="C20:C21"/>
    <mergeCell ref="A22:A23"/>
    <mergeCell ref="B22:B23"/>
    <mergeCell ref="C22:C23"/>
    <mergeCell ref="A24:A25"/>
    <mergeCell ref="B24:B25"/>
    <mergeCell ref="C24:C25"/>
    <mergeCell ref="A26:A27"/>
    <mergeCell ref="B26:B27"/>
    <mergeCell ref="C26:C27"/>
    <mergeCell ref="A28:A29"/>
    <mergeCell ref="B28:B29"/>
    <mergeCell ref="C28:C29"/>
    <mergeCell ref="A30:A31"/>
    <mergeCell ref="B30:B31"/>
    <mergeCell ref="C30:C31"/>
    <mergeCell ref="A32:A33"/>
    <mergeCell ref="B32:B33"/>
    <mergeCell ref="C32:C33"/>
    <mergeCell ref="A34:A35"/>
    <mergeCell ref="B34:B35"/>
    <mergeCell ref="C34:C35"/>
    <mergeCell ref="A36:A37"/>
    <mergeCell ref="B36:B37"/>
    <mergeCell ref="C36:C37"/>
    <mergeCell ref="A38:A39"/>
    <mergeCell ref="B38:B39"/>
    <mergeCell ref="C38:C39"/>
    <mergeCell ref="C44:C45"/>
    <mergeCell ref="O44:O45"/>
    <mergeCell ref="A40:A41"/>
    <mergeCell ref="B40:B41"/>
    <mergeCell ref="C40:C41"/>
    <mergeCell ref="A42:A43"/>
    <mergeCell ref="B42:B43"/>
    <mergeCell ref="C42:C43"/>
    <mergeCell ref="A1:O1"/>
    <mergeCell ref="D3:J4"/>
    <mergeCell ref="D2:J2"/>
    <mergeCell ref="K2:L2"/>
    <mergeCell ref="A2:B2"/>
    <mergeCell ref="M2:O2"/>
    <mergeCell ref="A3:B3"/>
    <mergeCell ref="C3:C4"/>
    <mergeCell ref="M3:O4"/>
    <mergeCell ref="A4:B4"/>
    <mergeCell ref="K3:L4"/>
  </mergeCells>
  <pageMargins left="0.511811024" right="0.511811024" top="0.78740157499999996" bottom="0.78740157499999996" header="0.31496062000000002" footer="0.31496062000000002"/>
  <pageSetup paperSize="9" scale="66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1</vt:i4>
      </vt:variant>
    </vt:vector>
  </HeadingPairs>
  <TitlesOfParts>
    <vt:vector size="3" baseType="lpstr">
      <vt:lpstr>PLANILHA ORÇAMENTÁRIA</vt:lpstr>
      <vt:lpstr>CRONOGRAMA FÍSICO-FINANCEIRO</vt:lpstr>
      <vt:lpstr>'PLANILHA ORÇAMENTÁRIA'!Titulos_de_impressao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Neudson Júnior</dc:creator>
  <cp:lastModifiedBy>Luiz</cp:lastModifiedBy>
  <cp:lastPrinted>2021-12-09T19:34:26Z</cp:lastPrinted>
  <dcterms:created xsi:type="dcterms:W3CDTF">2021-12-07T12:41:11Z</dcterms:created>
  <dcterms:modified xsi:type="dcterms:W3CDTF">2022-03-20T15:40:11Z</dcterms:modified>
</cp:coreProperties>
</file>